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_rels/workbook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987" firstSheet="0" activeTab="0"/>
  </bookViews>
  <sheets>
    <sheet name="SPPD" sheetId="1" state="visible" r:id="rId2"/>
    <sheet name="Kuitansi PD" sheetId="2" state="visible" r:id="rId3"/>
    <sheet name="Kuitansi" sheetId="3" state="visible" r:id="rId4"/>
    <sheet name="Taktis Skadron" sheetId="4" state="visible" r:id="rId5"/>
    <sheet name="Tiket dan Hotel Traveloka" sheetId="5" state="visible" r:id="rId6"/>
    <sheet name="Sewa Mobil" sheetId="6" state="visible" r:id="rId7"/>
    <sheet name="PD Arek2" sheetId="7" state="visible" r:id="rId8"/>
    <sheet name="Sheet8" sheetId="8" state="visible" r:id="rId9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<sst xmlns="http://schemas.openxmlformats.org/spreadsheetml/2006/main" count="472" uniqueCount="170">
  <si>
    <t xml:space="preserve">INFOGLOBAL TEKNOLOGI SEMESTA</t>
  </si>
  <si>
    <t xml:space="preserve">FORMULIR</t>
  </si>
  <si>
    <t xml:space="preserve">No. Doc         : F-ITS-KEU-07</t>
  </si>
  <si>
    <t xml:space="preserve">Tgl. Terbit      : 17 Oktober 2008</t>
  </si>
  <si>
    <t xml:space="preserve">LAPORAN PEMAKAIAN </t>
  </si>
  <si>
    <t xml:space="preserve">No. Revisi      : 0</t>
  </si>
  <si>
    <t xml:space="preserve">UANG MUKA</t>
  </si>
  <si>
    <t xml:space="preserve">Halaman        : 1 dari 1</t>
  </si>
  <si>
    <t xml:space="preserve">( Nama : UDI )</t>
  </si>
  <si>
    <t xml:space="preserve">No. referensi: 06.05/PD.AVH6/ITS/II/2017</t>
  </si>
  <si>
    <t xml:space="preserve">Tgl/Bln/Thn</t>
  </si>
  <si>
    <t xml:space="preserve">Keterangan</t>
  </si>
  <si>
    <t xml:space="preserve">Dir/SBU</t>
  </si>
  <si>
    <t xml:space="preserve">Proyek</t>
  </si>
  <si>
    <t xml:space="preserve">Debet</t>
  </si>
  <si>
    <t xml:space="preserve">Kredit</t>
  </si>
  <si>
    <t xml:space="preserve">Saldo</t>
  </si>
  <si>
    <t xml:space="preserve">UM</t>
  </si>
  <si>
    <t xml:space="preserve">AVH6</t>
  </si>
  <si>
    <t xml:space="preserve">Beli Ole-ole buat Skadron</t>
  </si>
  <si>
    <t xml:space="preserve">Taksi DYO – Juanda + Tol Juanda</t>
  </si>
  <si>
    <t xml:space="preserve">Taksi Wonorejo – Juanda + Tol ( IMN )</t>
  </si>
  <si>
    <t xml:space="preserve">Taksi Sda – Juanda + Tol ( MIF )</t>
  </si>
  <si>
    <t xml:space="preserve">Makan siang dg anggota (entertain)</t>
  </si>
  <si>
    <t xml:space="preserve">Makan Malam dg anggota (entertain)</t>
  </si>
  <si>
    <t xml:space="preserve">Snack lembur (entertain )</t>
  </si>
  <si>
    <t xml:space="preserve">BBM</t>
  </si>
  <si>
    <t xml:space="preserve">Beli minum anggota (entertain)</t>
  </si>
  <si>
    <t xml:space="preserve">Beli obat P3K</t>
  </si>
  <si>
    <t xml:space="preserve">Makan lembur anggota (entertain)</t>
  </si>
  <si>
    <t xml:space="preserve">Pulsa UDI</t>
  </si>
  <si>
    <t xml:space="preserve">Laundry</t>
  </si>
  <si>
    <t xml:space="preserve">Biaya Lounge Hotel</t>
  </si>
  <si>
    <t xml:space="preserve">Taksi Juanda – DYO ( RAW )</t>
  </si>
  <si>
    <t xml:space="preserve">Biaya Masuk Kargo</t>
  </si>
  <si>
    <t xml:space="preserve">Biaya Kargo</t>
  </si>
  <si>
    <t xml:space="preserve">Taksi Juanda – Wonorejo + Tol ( IMN )</t>
  </si>
  <si>
    <t xml:space="preserve">Taksi Juanda – Sda (MIF)</t>
  </si>
  <si>
    <t xml:space="preserve">Biaya Sewa Mobil</t>
  </si>
  <si>
    <t xml:space="preserve">Biaya perbaikan mobil sewa</t>
  </si>
  <si>
    <t xml:space="preserve">Akomodasi Tiket+hotel Via Traveloka</t>
  </si>
  <si>
    <t xml:space="preserve">Akomodasi Hotel Direct</t>
  </si>
  <si>
    <t xml:space="preserve">Taktis Anggota Dislitbangau 2 minggu</t>
  </si>
  <si>
    <t xml:space="preserve">Taktis Skadron 12</t>
  </si>
  <si>
    <t xml:space="preserve">PD UDI 12 hari @ 400000</t>
  </si>
  <si>
    <t xml:space="preserve">PD IMN 12 hari  @ 400000</t>
  </si>
  <si>
    <t xml:space="preserve">PD SVN 12 hari  @ 400000</t>
  </si>
  <si>
    <t xml:space="preserve">PD RAW 11 hari @ 275000</t>
  </si>
  <si>
    <t xml:space="preserve">PD MIF 12 hari @ 275000</t>
  </si>
  <si>
    <t xml:space="preserve">SALDO</t>
  </si>
  <si>
    <t xml:space="preserve">Surabaya, 6 Maret 2017</t>
  </si>
  <si>
    <t xml:space="preserve">Menyetujui/Mengetahui</t>
  </si>
  <si>
    <t xml:space="preserve">Atasan langsung/CEO/Direktur,</t>
  </si>
  <si>
    <t xml:space="preserve">Pembuat Laporan,</t>
  </si>
  <si>
    <t xml:space="preserve">(                                          )</t>
  </si>
  <si>
    <t xml:space="preserve">UDI</t>
  </si>
  <si>
    <t xml:space="preserve"> </t>
  </si>
  <si>
    <t xml:space="preserve">BUKTI PEMBAYARAN</t>
  </si>
  <si>
    <t xml:space="preserve">Telah terima dari</t>
  </si>
  <si>
    <t xml:space="preserve">: PT. Infoglobal</t>
  </si>
  <si>
    <t xml:space="preserve">Uang sejumlah</t>
  </si>
  <si>
    <t xml:space="preserve">: Empat juta delapan ratus ribu rupiah</t>
  </si>
  <si>
    <t xml:space="preserve">Untuk pembayaran</t>
  </si>
  <si>
    <t xml:space="preserve">: PD UDI 12 hari @ Rp. 400,000 </t>
  </si>
  <si>
    <t xml:space="preserve">Surabaya, 18 Pebruari 2017</t>
  </si>
  <si>
    <t xml:space="preserve">Terbilang</t>
  </si>
  <si>
    <t xml:space="preserve">Rp. 4,800,000</t>
  </si>
  <si>
    <t xml:space="preserve">: PD IMN 12 hari @ Rp. 400,000 </t>
  </si>
  <si>
    <t xml:space="preserve">: PD SVN 12 hari @ Rp. 400,000 </t>
  </si>
  <si>
    <t xml:space="preserve">: Tiga juta tiga ratus ribu rupiah</t>
  </si>
  <si>
    <t xml:space="preserve">: PD MIF 12 hari @ Rp. 275,000 </t>
  </si>
  <si>
    <t xml:space="preserve">Rp. 3,300,000</t>
  </si>
  <si>
    <t xml:space="preserve">: Tiga juta dua puluh lima ribu rupiah</t>
  </si>
  <si>
    <t xml:space="preserve">: PD RAW 11 hari @ Rp. 275,000 </t>
  </si>
  <si>
    <t xml:space="preserve">Rp. 3,025,000</t>
  </si>
  <si>
    <t xml:space="preserve">: Seratus lima puluh lima ribu rupiah</t>
  </si>
  <si>
    <t xml:space="preserve">: Makan siang dg anggota (entertain)</t>
  </si>
  <si>
    <t xml:space="preserve">Pekanbaru, 7 Pebruari 2017</t>
  </si>
  <si>
    <t xml:space="preserve">Rp. 155,000</t>
  </si>
  <si>
    <t xml:space="preserve">: Seratus ribu rupiah</t>
  </si>
  <si>
    <t xml:space="preserve">: Pulsa Simpati UDI 100</t>
  </si>
  <si>
    <t xml:space="preserve">Pekanbaru, 8 Pebruari 2017</t>
  </si>
  <si>
    <t xml:space="preserve">Rp. 100,000</t>
  </si>
  <si>
    <t xml:space="preserve">: Seratus tiga puluh tiga ribu rupiah</t>
  </si>
  <si>
    <t xml:space="preserve">Rp. 133,000</t>
  </si>
  <si>
    <t xml:space="preserve">: Dua ratus tiga belas ribu rupiah</t>
  </si>
  <si>
    <t xml:space="preserve">Pekanbaru, 10 Pebruari 2017</t>
  </si>
  <si>
    <t xml:space="preserve">Rp. 213,000</t>
  </si>
  <si>
    <t xml:space="preserve">: Seratus dua puluh lima ribu rupiah</t>
  </si>
  <si>
    <t xml:space="preserve">Pekanbaru, 12 Pebruari 2017</t>
  </si>
  <si>
    <t xml:space="preserve">Rp. 125,000</t>
  </si>
  <si>
    <t xml:space="preserve">: Sembilan puluh delapan ribu rupiah</t>
  </si>
  <si>
    <t xml:space="preserve">Pekanbaru, 13 Pebruari 2017</t>
  </si>
  <si>
    <t xml:space="preserve">Rp. 98,000</t>
  </si>
  <si>
    <t xml:space="preserve">: Seratus empat puluh dua ribu rupiah</t>
  </si>
  <si>
    <t xml:space="preserve">Pekanbaru, 14 Pebruari 2017</t>
  </si>
  <si>
    <t xml:space="preserve">Rp. 142,000</t>
  </si>
  <si>
    <t xml:space="preserve">: Seratus tujuh puluh tiga ribu rupiah</t>
  </si>
  <si>
    <t xml:space="preserve">Pekanbaru, 15 Pebruari 2017</t>
  </si>
  <si>
    <t xml:space="preserve">Rp. 173,000</t>
  </si>
  <si>
    <t xml:space="preserve">: Seratus dua puluh delapan ribu rupiah</t>
  </si>
  <si>
    <t xml:space="preserve">Pekanbaru, 16 Pebruari 2017</t>
  </si>
  <si>
    <t xml:space="preserve">Rp. 128,000</t>
  </si>
  <si>
    <t xml:space="preserve">: Makan lembur anggota (entertain)</t>
  </si>
  <si>
    <t xml:space="preserve">dan Minum Aqua 1 Dus</t>
  </si>
  <si>
    <t xml:space="preserve">Rp. 300,000</t>
  </si>
  <si>
    <t xml:space="preserve">: Dua ratus tiga puluh empat ribu rupiah</t>
  </si>
  <si>
    <t xml:space="preserve">Pekanbaru, 17 Pebruari 2017</t>
  </si>
  <si>
    <t xml:space="preserve">Rp. 234,000</t>
  </si>
  <si>
    <t xml:space="preserve">: Tiga ratus enam puluh lima ribu rupiah</t>
  </si>
  <si>
    <t xml:space="preserve">: Makan Malam dg anggota (entertain)</t>
  </si>
  <si>
    <t xml:space="preserve">Rp. 365,000</t>
  </si>
  <si>
    <t xml:space="preserve">: Seratus dua puluh ribu rupiah</t>
  </si>
  <si>
    <t xml:space="preserve">Pekanbaru, 18 Pebruari 2017</t>
  </si>
  <si>
    <t xml:space="preserve">Rp. 120,000</t>
  </si>
  <si>
    <t xml:space="preserve">: Satu juta rupiah</t>
  </si>
  <si>
    <t xml:space="preserve">: Biaya perbaikan mobil sewa</t>
  </si>
  <si>
    <t xml:space="preserve">Rp. 1,000,000</t>
  </si>
  <si>
    <t xml:space="preserve">: Enam belas juta lima ratus ribu rupiah</t>
  </si>
  <si>
    <t xml:space="preserve">: Taktis Skadron 12</t>
  </si>
  <si>
    <t xml:space="preserve">Rp. 16,500,000</t>
  </si>
  <si>
    <t xml:space="preserve">: Empat juta rupiah</t>
  </si>
  <si>
    <t xml:space="preserve">: Taktis Anggota Dislitbangau 2 minggu</t>
  </si>
  <si>
    <t xml:space="preserve">Rp. 4,000,000</t>
  </si>
  <si>
    <t xml:space="preserve">Rincian Dana Taktis Anggota Skadron 12 </t>
  </si>
  <si>
    <t xml:space="preserve">tanggal 7 – 18 Peb 2017</t>
  </si>
  <si>
    <t xml:space="preserve">Nama</t>
  </si>
  <si>
    <t xml:space="preserve">Dana Taktis</t>
  </si>
  <si>
    <t xml:space="preserve">Letkol. Pnb. Dedi Supriyanto ( Komandan )</t>
  </si>
  <si>
    <t xml:space="preserve">Perwira Skadron 12</t>
  </si>
  <si>
    <t xml:space="preserve">Anggota Skadron 12</t>
  </si>
  <si>
    <t xml:space="preserve">Lembur Kpt. Eka Candra 2 hari</t>
  </si>
  <si>
    <t xml:space="preserve">Lembur Ltt. Andre Maurice 2 hari</t>
  </si>
  <si>
    <t xml:space="preserve">Lembur Anggota Avionic 2 hari 5 orang</t>
  </si>
  <si>
    <t xml:space="preserve">Lembur Anggota Armament 2 hari 3 orang</t>
  </si>
  <si>
    <t xml:space="preserve">BBM Ground Power 2 Minggu</t>
  </si>
  <si>
    <t xml:space="preserve">Total</t>
  </si>
  <si>
    <t xml:space="preserve">Rincian Pembayaran TIket dan Hotel</t>
  </si>
  <si>
    <t xml:space="preserve">Tanggal</t>
  </si>
  <si>
    <t xml:space="preserve">Rincian Pebayaran</t>
  </si>
  <si>
    <t xml:space="preserve">Jumlah</t>
  </si>
  <si>
    <t xml:space="preserve">'06/02</t>
  </si>
  <si>
    <t xml:space="preserve">Pembelian Tiket  SUB-PKU TRINUSA TRAVELINDO</t>
  </si>
  <si>
    <t xml:space="preserve">Pembayaran Hotel  Pangeran PKU TRINUSA TRAVELINDO</t>
  </si>
  <si>
    <t xml:space="preserve">'07/02</t>
  </si>
  <si>
    <t xml:space="preserve">Tiket pak Kurniawan BDO-PKU TRINUSA TRAVELINDO</t>
  </si>
  <si>
    <t xml:space="preserve">'13/02</t>
  </si>
  <si>
    <t xml:space="preserve">KARTU DEBIT PANGERAN PEKANBARU</t>
  </si>
  <si>
    <t xml:space="preserve">'17/02</t>
  </si>
  <si>
    <t xml:space="preserve">:  Tujuh juta tiga ratus ribu rupiah</t>
  </si>
  <si>
    <t xml:space="preserve">Untuk Pembayaran </t>
  </si>
  <si>
    <t xml:space="preserve">: Biaya sewa Mobil</t>
  </si>
  <si>
    <t xml:space="preserve">Jenis Mobil</t>
  </si>
  <si>
    <t xml:space="preserve">Pinjam ( hari )</t>
  </si>
  <si>
    <t xml:space="preserve">Sewa</t>
  </si>
  <si>
    <t xml:space="preserve">Xenia Putih</t>
  </si>
  <si>
    <t xml:space="preserve">Avanza Hitam</t>
  </si>
  <si>
    <t xml:space="preserve">Inova</t>
  </si>
  <si>
    <t xml:space="preserve">Biaya Cuci mobil</t>
  </si>
  <si>
    <t xml:space="preserve">Rp. 7,300,000</t>
  </si>
  <si>
    <t xml:space="preserve">NAMA</t>
  </si>
  <si>
    <t xml:space="preserve">PD</t>
  </si>
  <si>
    <t xml:space="preserve">Hari</t>
  </si>
  <si>
    <t xml:space="preserve">Sisa</t>
  </si>
  <si>
    <t xml:space="preserve">IMN</t>
  </si>
  <si>
    <t xml:space="preserve">SVN</t>
  </si>
  <si>
    <t xml:space="preserve">MIF</t>
  </si>
  <si>
    <t xml:space="preserve">RAW</t>
  </si>
  <si>
    <t xml:space="preserve">'14/02</t>
  </si>
  <si>
    <t xml:space="preserve">Dukungan BPD Myr Agus. M   INDRAWATI NINGSIH</t>
  </si>
</sst>
</file>

<file path=xl/styles.xml><?xml version="1.0" encoding="utf-8"?>
<styleSheet xmlns="http://schemas.openxmlformats.org/spreadsheetml/2006/main">
  <numFmts count="8">
    <numFmt numFmtId="164" formatCode="General"/>
    <numFmt numFmtId="165" formatCode="DD\ MMMM\ YYYY;@"/>
    <numFmt numFmtId="166" formatCode="#,##0"/>
    <numFmt numFmtId="167" formatCode="_ * #,##0.00_ ;_ * \-#,##0.00_ ;_ * \-??_ ;_ @_ "/>
    <numFmt numFmtId="168" formatCode="_ * #,##0_ ;_ * \-#,##0_ ;_ * \-??_ ;_ @_ "/>
    <numFmt numFmtId="169" formatCode="DD\ MMMM\ YYYY"/>
    <numFmt numFmtId="170" formatCode="_(* #,##0_);_(* \(#,##0\);_(* \-_);_(@_)"/>
    <numFmt numFmtId="171" formatCode="D\-MMM\-YYYY;@"/>
  </numFmts>
  <fonts count="18">
    <font>
      <sz val="11"/>
      <color rgb="FF000000"/>
      <name val="Calibri"/>
      <family val="2"/>
      <charset val="134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2"/>
      <name val="Arial"/>
      <family val="2"/>
      <charset val="134"/>
    </font>
    <font>
      <sz val="16"/>
      <name val="Arial"/>
      <family val="2"/>
      <charset val="134"/>
    </font>
    <font>
      <sz val="14"/>
      <name val="Arial"/>
      <family val="2"/>
      <charset val="134"/>
    </font>
    <font>
      <b val="true"/>
      <sz val="10"/>
      <name val="Arial"/>
      <family val="2"/>
      <charset val="134"/>
    </font>
    <font>
      <sz val="8"/>
      <color rgb="FF000000"/>
      <name val="Arial"/>
      <family val="2"/>
      <charset val="134"/>
    </font>
    <font>
      <sz val="8"/>
      <name val="Arial"/>
      <family val="2"/>
      <charset val="134"/>
    </font>
    <font>
      <sz val="12"/>
      <color rgb="FFFF0000"/>
      <name val="Calibri"/>
      <family val="2"/>
      <charset val="1"/>
    </font>
    <font>
      <sz val="12"/>
      <color rgb="FF000000"/>
      <name val="Calibri"/>
      <family val="2"/>
      <charset val="1"/>
    </font>
    <font>
      <sz val="8"/>
      <color rgb="FF000000"/>
      <name val="Arial"/>
      <family val="2"/>
      <charset val="1"/>
    </font>
    <font>
      <b val="true"/>
      <sz val="8"/>
      <color rgb="FF000000"/>
      <name val="Arial"/>
      <family val="2"/>
      <charset val="134"/>
    </font>
    <font>
      <b val="true"/>
      <sz val="14"/>
      <color rgb="FF000000"/>
      <name val="Arial"/>
      <family val="2"/>
      <charset val="1"/>
    </font>
    <font>
      <b val="true"/>
      <sz val="12"/>
      <color rgb="FF000000"/>
      <name val="Calibri"/>
      <family val="2"/>
      <charset val="1"/>
    </font>
    <font>
      <b val="true"/>
      <sz val="11"/>
      <color rgb="FF000000"/>
      <name val="Calibri"/>
      <family val="2"/>
      <charset val="134"/>
    </font>
    <font>
      <sz val="10"/>
      <name val="Arial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C0C0C0"/>
        <bgColor rgb="FFCCCCFF"/>
      </patternFill>
    </fill>
  </fills>
  <borders count="15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/>
      <top/>
      <bottom style="thin"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 style="hair"/>
      <right style="hair"/>
      <top style="hair"/>
      <bottom style="hair"/>
      <diagonal/>
    </border>
    <border diagonalUp="false" diagonalDown="false">
      <left style="medium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/>
      <right style="medium"/>
      <top/>
      <bottom/>
      <diagonal/>
    </border>
    <border diagonalUp="false" diagonalDown="false">
      <left style="medium"/>
      <right style="thin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/>
      <right/>
      <top/>
      <bottom style="medium"/>
      <diagonal/>
    </border>
    <border diagonalUp="false" diagonalDown="false">
      <left/>
      <right style="medium"/>
      <top/>
      <bottom style="medium"/>
      <diagonal/>
    </border>
    <border diagonalUp="false" diagonalDown="false">
      <left style="medium"/>
      <right style="medium"/>
      <top style="medium"/>
      <bottom style="medium"/>
      <diagonal/>
    </border>
  </borders>
  <cellStyleXfs count="21">
    <xf numFmtId="164" fontId="0" fillId="0" border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167" fontId="0" fillId="0" borderId="0" applyFont="true" applyBorder="false" applyAlignment="true" applyProtection="false">
      <alignment horizontal="general" vertical="center" textRotation="0" wrapText="false" indent="0" shrinkToFit="false"/>
    </xf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70" fontId="0" fillId="0" borderId="0" applyFont="true" applyBorder="false" applyAlignment="true" applyProtection="false">
      <alignment horizontal="general" vertical="center" textRotation="0" wrapText="false" indent="0" shrinkToFit="false"/>
    </xf>
  </cellStyleXfs>
  <cellXfs count="87">
    <xf numFmtId="164" fontId="0" fillId="0" borderId="0" xfId="0" applyFont="false" applyBorder="false" applyAlignment="false" applyProtection="false">
      <alignment horizontal="general" vertical="center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6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5" fontId="8" fillId="0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9" fillId="0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8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6" fontId="8" fillId="0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11" fillId="0" borderId="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6" fontId="8" fillId="0" borderId="2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8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8" fontId="12" fillId="0" borderId="1" xfId="15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6" fontId="8" fillId="0" borderId="3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8" fontId="12" fillId="0" borderId="3" xfId="15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8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9" fillId="0" borderId="3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6" fontId="8" fillId="0" borderId="4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6" fontId="8" fillId="0" borderId="5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6" fontId="8" fillId="0" borderId="6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8" fontId="8" fillId="0" borderId="6" xfId="15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9" fontId="0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8" fillId="0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6" fontId="8" fillId="0" borderId="1" xfId="2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9" fontId="0" fillId="0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6" fontId="13" fillId="0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14" fillId="0" borderId="7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5" fillId="0" borderId="8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11" fillId="0" borderId="9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11" fillId="0" borderId="9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4" fontId="16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11" fillId="0" borderId="0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64" fontId="11" fillId="0" borderId="9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68" fontId="0" fillId="0" borderId="0" xfId="15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1" fillId="0" borderId="0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4" fontId="11" fillId="0" borderId="8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11" fillId="0" borderId="0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11" fillId="0" borderId="9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11" fillId="0" borderId="9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5" fillId="0" borderId="10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15" fillId="0" borderId="1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11" fillId="0" borderId="1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11" fillId="0" borderId="12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15" fillId="0" borderId="1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1" fillId="0" borderId="0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4" fontId="17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7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16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8" fontId="16" fillId="0" borderId="1" xfId="15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6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center" textRotation="0" wrapText="false" indent="0" shrinkToFit="false"/>
      <protection locked="true" hidden="false"/>
    </xf>
    <xf numFmtId="168" fontId="0" fillId="0" borderId="6" xfId="15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0" fillId="0" borderId="1" xfId="0" applyFont="false" applyBorder="true" applyAlignment="true" applyProtection="false">
      <alignment horizontal="general" vertical="bottom" textRotation="0" wrapText="false" indent="0" shrinkToFit="false"/>
      <protection locked="true" hidden="false"/>
    </xf>
    <xf numFmtId="168" fontId="0" fillId="0" borderId="1" xfId="15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6" fillId="0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8" fontId="16" fillId="0" borderId="1" xfId="15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6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8" fontId="16" fillId="0" borderId="0" xfId="15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0" borderId="0" xfId="0" applyFont="true" applyBorder="true" applyAlignment="false" applyProtection="false">
      <alignment horizontal="general" vertical="center" textRotation="0" wrapText="false" indent="0" shrinkToFit="false"/>
      <protection locked="true" hidden="false"/>
    </xf>
    <xf numFmtId="168" fontId="0" fillId="0" borderId="0" xfId="15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0" fillId="0" borderId="0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6" fillId="0" borderId="0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16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6" fontId="0" fillId="0" borderId="0" xfId="0" applyFont="false" applyBorder="false" applyAlignment="false" applyProtection="false">
      <alignment horizontal="general" vertical="center" textRotation="0" wrapText="false" indent="0" shrinkToFit="false"/>
      <protection locked="true" hidden="false"/>
    </xf>
    <xf numFmtId="164" fontId="0" fillId="0" borderId="0" xfId="0" applyFont="true" applyBorder="false" applyAlignment="false" applyProtection="false">
      <alignment horizontal="general" vertical="center" textRotation="0" wrapText="false" indent="0" shrinkToFit="false"/>
      <protection locked="true" hidden="false"/>
    </xf>
    <xf numFmtId="166" fontId="0" fillId="0" borderId="0" xfId="15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71" fontId="0" fillId="0" borderId="0" xfId="0" applyFont="fals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14" fillId="0" borderId="1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6" fillId="0" borderId="0" xfId="0" applyFont="true" applyBorder="false" applyAlignment="false" applyProtection="false">
      <alignment horizontal="general" vertical="center" textRotation="0" wrapText="false" indent="0" shrinkToFit="false"/>
      <protection locked="true" hidden="false"/>
    </xf>
    <xf numFmtId="164" fontId="0" fillId="0" borderId="8" xfId="0" applyFont="fals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15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3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false" applyBorder="true" applyAlignment="true" applyProtection="false">
      <alignment horizontal="general" vertical="bottom" textRotation="0" wrapText="false" indent="0" shrinkToFit="false"/>
      <protection locked="true" hidden="false"/>
    </xf>
    <xf numFmtId="168" fontId="0" fillId="0" borderId="3" xfId="15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9" xfId="0" applyFont="fals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6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6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</cellXfs>
  <cellStyles count="7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  <cellStyle name="Excel Built-in Explanatory Text" xfId="20" builtinId="53" customBuiltin="true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<Relationship Id="rId9" Type="http://schemas.openxmlformats.org/officeDocument/2006/relationships/worksheet" Target="worksheets/sheet8.xml"/><Relationship Id="rId10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100"/>
  <sheetViews>
    <sheetView windowProtection="false" showFormulas="false" showGridLines="true" showRowColHeaders="true" showZeros="true" rightToLeft="false" tabSelected="true" showOutlineSymbols="true" defaultGridColor="true" view="normal" topLeftCell="A1" colorId="64" zoomScale="47" zoomScaleNormal="47" zoomScalePageLayoutView="100" workbookViewId="0">
      <selection pane="topLeft" activeCell="A1" activeCellId="0" sqref="A1"/>
    </sheetView>
  </sheetViews>
  <sheetFormatPr defaultRowHeight="12.8"/>
  <cols>
    <col collapsed="false" hidden="false" max="1" min="1" style="0" width="15.7959183673469"/>
    <col collapsed="false" hidden="false" max="2" min="2" style="0" width="31.7244897959184"/>
    <col collapsed="false" hidden="false" max="3" min="3" style="0" width="8.10204081632653"/>
    <col collapsed="false" hidden="false" max="4" min="4" style="0" width="8.36734693877551"/>
    <col collapsed="false" hidden="false" max="6" min="5" style="0" width="9.17857142857143"/>
    <col collapsed="false" hidden="false" max="7" min="7" style="0" width="9.71938775510204"/>
    <col collapsed="false" hidden="false" max="8" min="8" style="0" width="8.50510204081633"/>
    <col collapsed="false" hidden="false" max="9" min="9" style="0" width="19.7091836734694"/>
    <col collapsed="false" hidden="false" max="1025" min="10" style="0" width="8.50510204081633"/>
  </cols>
  <sheetData>
    <row r="1" customFormat="false" ht="15" hidden="false" customHeight="true" outlineLevel="0" collapsed="false">
      <c r="A1" s="1" t="s">
        <v>0</v>
      </c>
      <c r="B1" s="2" t="s">
        <v>1</v>
      </c>
      <c r="C1" s="2"/>
      <c r="D1" s="2"/>
      <c r="E1" s="3" t="s">
        <v>2</v>
      </c>
      <c r="F1" s="3"/>
      <c r="G1" s="3"/>
    </row>
    <row r="2" customFormat="false" ht="15" hidden="false" customHeight="false" outlineLevel="0" collapsed="false">
      <c r="A2" s="1"/>
      <c r="B2" s="2"/>
      <c r="C2" s="2"/>
      <c r="D2" s="2"/>
      <c r="E2" s="3" t="s">
        <v>3</v>
      </c>
      <c r="F2" s="3"/>
      <c r="G2" s="3"/>
    </row>
    <row r="3" customFormat="false" ht="18" hidden="false" customHeight="true" outlineLevel="0" collapsed="false">
      <c r="A3" s="1"/>
      <c r="B3" s="4" t="s">
        <v>4</v>
      </c>
      <c r="C3" s="4"/>
      <c r="D3" s="4"/>
      <c r="E3" s="3" t="s">
        <v>5</v>
      </c>
      <c r="F3" s="3"/>
      <c r="G3" s="3"/>
      <c r="I3" s="5"/>
      <c r="J3" s="5"/>
      <c r="K3" s="5"/>
      <c r="L3" s="5"/>
    </row>
    <row r="4" customFormat="false" ht="18" hidden="false" customHeight="true" outlineLevel="0" collapsed="false">
      <c r="A4" s="1"/>
      <c r="B4" s="4" t="s">
        <v>6</v>
      </c>
      <c r="C4" s="4"/>
      <c r="D4" s="4"/>
      <c r="E4" s="3" t="s">
        <v>7</v>
      </c>
      <c r="F4" s="3"/>
      <c r="G4" s="3"/>
      <c r="I4" s="5"/>
      <c r="J4" s="5"/>
      <c r="K4" s="5"/>
      <c r="L4" s="5"/>
    </row>
    <row r="5" customFormat="false" ht="15" hidden="false" customHeight="false" outlineLevel="0" collapsed="false">
      <c r="A5" s="6" t="s">
        <v>8</v>
      </c>
      <c r="B5" s="6"/>
      <c r="C5" s="6"/>
      <c r="D5" s="6"/>
      <c r="E5" s="6"/>
      <c r="F5" s="6"/>
      <c r="G5" s="6"/>
      <c r="I5" s="5"/>
      <c r="J5" s="5"/>
      <c r="K5" s="5"/>
      <c r="L5" s="5"/>
    </row>
    <row r="6" customFormat="false" ht="15" hidden="false" customHeight="false" outlineLevel="0" collapsed="false">
      <c r="A6" s="7"/>
      <c r="B6" s="7"/>
      <c r="C6" s="7"/>
      <c r="D6" s="7"/>
      <c r="E6" s="7"/>
      <c r="F6" s="7"/>
      <c r="G6" s="7"/>
      <c r="I6" s="5"/>
      <c r="J6" s="5"/>
      <c r="K6" s="5"/>
      <c r="L6" s="5"/>
    </row>
    <row r="7" customFormat="false" ht="15" hidden="false" customHeight="false" outlineLevel="0" collapsed="false">
      <c r="A7" s="8" t="s">
        <v>9</v>
      </c>
      <c r="B7" s="8"/>
      <c r="C7" s="7"/>
      <c r="D7" s="7"/>
      <c r="E7" s="7"/>
      <c r="F7" s="7"/>
      <c r="G7" s="7"/>
      <c r="I7" s="5"/>
      <c r="J7" s="5"/>
      <c r="K7" s="5"/>
      <c r="L7" s="5"/>
    </row>
    <row r="8" customFormat="false" ht="15" hidden="false" customHeight="false" outlineLevel="0" collapsed="false">
      <c r="A8" s="9" t="s">
        <v>10</v>
      </c>
      <c r="B8" s="9" t="s">
        <v>11</v>
      </c>
      <c r="C8" s="9" t="s">
        <v>12</v>
      </c>
      <c r="D8" s="9" t="s">
        <v>13</v>
      </c>
      <c r="E8" s="9" t="s">
        <v>14</v>
      </c>
      <c r="F8" s="9" t="s">
        <v>15</v>
      </c>
      <c r="G8" s="9" t="s">
        <v>16</v>
      </c>
      <c r="I8" s="5"/>
      <c r="J8" s="5"/>
      <c r="K8" s="5"/>
      <c r="L8" s="5"/>
    </row>
    <row r="9" customFormat="false" ht="15" hidden="false" customHeight="false" outlineLevel="0" collapsed="false">
      <c r="A9" s="10"/>
      <c r="B9" s="10"/>
      <c r="C9" s="10"/>
      <c r="D9" s="10"/>
      <c r="E9" s="10"/>
      <c r="F9" s="10"/>
      <c r="G9" s="10"/>
      <c r="I9" s="5"/>
      <c r="J9" s="5"/>
      <c r="K9" s="5"/>
      <c r="L9" s="5"/>
    </row>
    <row r="10" customFormat="false" ht="15" hidden="false" customHeight="false" outlineLevel="0" collapsed="false">
      <c r="A10" s="11" t="n">
        <v>42773</v>
      </c>
      <c r="B10" s="12" t="s">
        <v>17</v>
      </c>
      <c r="C10" s="13" t="s">
        <v>18</v>
      </c>
      <c r="D10" s="13" t="n">
        <v>55</v>
      </c>
      <c r="E10" s="14" t="n">
        <v>70000000</v>
      </c>
      <c r="F10" s="14"/>
      <c r="G10" s="14" t="n">
        <f aca="false">E10+G9-F10</f>
        <v>70000000</v>
      </c>
      <c r="I10" s="15"/>
      <c r="J10" s="16"/>
      <c r="K10" s="16"/>
      <c r="L10" s="16"/>
    </row>
    <row r="11" customFormat="false" ht="15" hidden="false" customHeight="false" outlineLevel="0" collapsed="false">
      <c r="A11" s="11" t="n">
        <v>42773</v>
      </c>
      <c r="B11" s="12" t="s">
        <v>19</v>
      </c>
      <c r="C11" s="13" t="s">
        <v>18</v>
      </c>
      <c r="D11" s="13" t="n">
        <v>55</v>
      </c>
      <c r="E11" s="14"/>
      <c r="F11" s="14" t="n">
        <f aca="false">228000+448000</f>
        <v>676000</v>
      </c>
      <c r="G11" s="14" t="n">
        <f aca="false">E11+G10-F11</f>
        <v>69324000</v>
      </c>
      <c r="I11" s="15"/>
      <c r="J11" s="16"/>
      <c r="K11" s="16"/>
      <c r="L11" s="16"/>
    </row>
    <row r="12" customFormat="false" ht="15" hidden="false" customHeight="false" outlineLevel="0" collapsed="false">
      <c r="A12" s="11" t="n">
        <v>42773</v>
      </c>
      <c r="B12" s="12" t="s">
        <v>20</v>
      </c>
      <c r="C12" s="13" t="s">
        <v>18</v>
      </c>
      <c r="D12" s="13" t="n">
        <v>55</v>
      </c>
      <c r="E12" s="14"/>
      <c r="F12" s="14" t="n">
        <f aca="false">56000+7500</f>
        <v>63500</v>
      </c>
      <c r="G12" s="14" t="n">
        <f aca="false">E12+G11-F12</f>
        <v>69260500</v>
      </c>
      <c r="I12" s="16"/>
      <c r="J12" s="16"/>
      <c r="K12" s="16"/>
      <c r="L12" s="16"/>
    </row>
    <row r="13" customFormat="false" ht="15" hidden="false" customHeight="false" outlineLevel="0" collapsed="false">
      <c r="A13" s="11" t="n">
        <v>42773</v>
      </c>
      <c r="B13" s="12" t="s">
        <v>21</v>
      </c>
      <c r="C13" s="13" t="s">
        <v>18</v>
      </c>
      <c r="D13" s="13" t="n">
        <v>55</v>
      </c>
      <c r="E13" s="14"/>
      <c r="F13" s="14" t="n">
        <f aca="false">46500+7500</f>
        <v>54000</v>
      </c>
      <c r="G13" s="14" t="n">
        <f aca="false">E13+G12-F13</f>
        <v>69206500</v>
      </c>
      <c r="I13" s="16"/>
      <c r="J13" s="16"/>
      <c r="K13" s="16"/>
      <c r="L13" s="16"/>
    </row>
    <row r="14" customFormat="false" ht="15" hidden="false" customHeight="false" outlineLevel="0" collapsed="false">
      <c r="A14" s="11" t="n">
        <v>42773</v>
      </c>
      <c r="B14" s="12" t="s">
        <v>22</v>
      </c>
      <c r="C14" s="13" t="s">
        <v>18</v>
      </c>
      <c r="D14" s="13" t="n">
        <v>55</v>
      </c>
      <c r="E14" s="14"/>
      <c r="F14" s="14" t="n">
        <f aca="false">73500+12500</f>
        <v>86000</v>
      </c>
      <c r="G14" s="14" t="n">
        <f aca="false">E14+G13-F14</f>
        <v>69120500</v>
      </c>
      <c r="I14" s="16"/>
      <c r="J14" s="16"/>
      <c r="K14" s="16"/>
      <c r="L14" s="16"/>
    </row>
    <row r="15" customFormat="false" ht="15" hidden="false" customHeight="false" outlineLevel="0" collapsed="false">
      <c r="A15" s="11" t="n">
        <v>42773</v>
      </c>
      <c r="B15" s="12" t="s">
        <v>23</v>
      </c>
      <c r="C15" s="13" t="s">
        <v>18</v>
      </c>
      <c r="D15" s="13" t="n">
        <v>55</v>
      </c>
      <c r="E15" s="14"/>
      <c r="F15" s="14" t="n">
        <v>155000</v>
      </c>
      <c r="G15" s="14" t="n">
        <f aca="false">E15+G14-F15</f>
        <v>68965500</v>
      </c>
      <c r="I15" s="16"/>
      <c r="J15" s="16"/>
      <c r="K15" s="16"/>
      <c r="L15" s="16"/>
    </row>
    <row r="16" customFormat="false" ht="15" hidden="false" customHeight="false" outlineLevel="0" collapsed="false">
      <c r="A16" s="11" t="n">
        <v>42773</v>
      </c>
      <c r="B16" s="12" t="s">
        <v>24</v>
      </c>
      <c r="C16" s="13" t="s">
        <v>18</v>
      </c>
      <c r="D16" s="13" t="n">
        <v>55</v>
      </c>
      <c r="E16" s="14"/>
      <c r="F16" s="14" t="n">
        <v>146300</v>
      </c>
      <c r="G16" s="14" t="n">
        <f aca="false">E16+G15-F16</f>
        <v>68819200</v>
      </c>
      <c r="I16" s="16"/>
      <c r="J16" s="16"/>
      <c r="K16" s="16"/>
      <c r="L16" s="16"/>
    </row>
    <row r="17" customFormat="false" ht="15" hidden="false" customHeight="false" outlineLevel="0" collapsed="false">
      <c r="A17" s="11" t="n">
        <v>42773</v>
      </c>
      <c r="B17" s="12" t="s">
        <v>25</v>
      </c>
      <c r="C17" s="13" t="s">
        <v>18</v>
      </c>
      <c r="D17" s="13" t="n">
        <v>55</v>
      </c>
      <c r="E17" s="14"/>
      <c r="F17" s="14" t="n">
        <v>141600</v>
      </c>
      <c r="G17" s="14" t="n">
        <f aca="false">E17+G16-F17</f>
        <v>68677600</v>
      </c>
      <c r="I17" s="16"/>
      <c r="J17" s="16"/>
      <c r="K17" s="16"/>
      <c r="L17" s="16"/>
    </row>
    <row r="18" customFormat="false" ht="15" hidden="false" customHeight="false" outlineLevel="0" collapsed="false">
      <c r="A18" s="11" t="n">
        <v>42774</v>
      </c>
      <c r="B18" s="12" t="s">
        <v>26</v>
      </c>
      <c r="C18" s="13" t="s">
        <v>18</v>
      </c>
      <c r="D18" s="13" t="n">
        <v>55</v>
      </c>
      <c r="E18" s="14"/>
      <c r="F18" s="14" t="n">
        <v>150000</v>
      </c>
      <c r="G18" s="14" t="n">
        <f aca="false">E18+G17-F18</f>
        <v>68527600</v>
      </c>
      <c r="I18" s="15"/>
      <c r="J18" s="16"/>
      <c r="K18" s="16"/>
      <c r="L18" s="16"/>
    </row>
    <row r="19" customFormat="false" ht="15" hidden="false" customHeight="false" outlineLevel="0" collapsed="false">
      <c r="A19" s="11" t="n">
        <v>42774</v>
      </c>
      <c r="B19" s="12" t="s">
        <v>27</v>
      </c>
      <c r="C19" s="13" t="s">
        <v>18</v>
      </c>
      <c r="D19" s="13" t="n">
        <v>55</v>
      </c>
      <c r="E19" s="14"/>
      <c r="F19" s="14" t="n">
        <v>94000</v>
      </c>
      <c r="G19" s="14" t="n">
        <f aca="false">E19+G18-F19</f>
        <v>68433600</v>
      </c>
      <c r="I19" s="15"/>
      <c r="J19" s="16"/>
      <c r="K19" s="16"/>
      <c r="L19" s="16"/>
    </row>
    <row r="20" customFormat="false" ht="15" hidden="false" customHeight="false" outlineLevel="0" collapsed="false">
      <c r="A20" s="11" t="n">
        <v>42774</v>
      </c>
      <c r="B20" s="12" t="s">
        <v>28</v>
      </c>
      <c r="C20" s="13" t="s">
        <v>18</v>
      </c>
      <c r="D20" s="13" t="n">
        <v>55</v>
      </c>
      <c r="E20" s="14"/>
      <c r="F20" s="14" t="n">
        <v>50000</v>
      </c>
      <c r="G20" s="14" t="n">
        <f aca="false">E20+G19-F20</f>
        <v>68383600</v>
      </c>
      <c r="I20" s="16"/>
      <c r="J20" s="16"/>
      <c r="K20" s="16"/>
      <c r="L20" s="16"/>
    </row>
    <row r="21" s="5" customFormat="true" ht="15" hidden="false" customHeight="false" outlineLevel="0" collapsed="false">
      <c r="A21" s="11" t="n">
        <v>42774</v>
      </c>
      <c r="B21" s="12" t="s">
        <v>29</v>
      </c>
      <c r="C21" s="13" t="s">
        <v>18</v>
      </c>
      <c r="D21" s="13" t="n">
        <v>55</v>
      </c>
      <c r="E21" s="14"/>
      <c r="F21" s="14" t="n">
        <v>240000</v>
      </c>
      <c r="G21" s="14" t="n">
        <f aca="false">E21+G20-F21</f>
        <v>68143600</v>
      </c>
      <c r="I21" s="16"/>
      <c r="J21" s="16"/>
      <c r="K21" s="16"/>
      <c r="L21" s="16"/>
    </row>
    <row r="22" customFormat="false" ht="15" hidden="false" customHeight="false" outlineLevel="0" collapsed="false">
      <c r="A22" s="11" t="n">
        <v>42774</v>
      </c>
      <c r="B22" s="12" t="s">
        <v>23</v>
      </c>
      <c r="C22" s="13" t="s">
        <v>18</v>
      </c>
      <c r="D22" s="13" t="n">
        <v>55</v>
      </c>
      <c r="E22" s="14"/>
      <c r="F22" s="14" t="n">
        <v>133000</v>
      </c>
      <c r="G22" s="14" t="n">
        <f aca="false">E22+G21-F22</f>
        <v>68010600</v>
      </c>
      <c r="I22" s="16"/>
      <c r="J22" s="16"/>
      <c r="K22" s="16"/>
      <c r="L22" s="16"/>
    </row>
    <row r="23" customFormat="false" ht="15" hidden="false" customHeight="false" outlineLevel="0" collapsed="false">
      <c r="A23" s="11" t="n">
        <v>42774</v>
      </c>
      <c r="B23" s="12" t="s">
        <v>24</v>
      </c>
      <c r="C23" s="13" t="s">
        <v>18</v>
      </c>
      <c r="D23" s="13" t="n">
        <v>55</v>
      </c>
      <c r="E23" s="14"/>
      <c r="F23" s="14" t="n">
        <v>295900</v>
      </c>
      <c r="G23" s="14" t="n">
        <f aca="false">E23+G22-F23</f>
        <v>67714700</v>
      </c>
      <c r="I23" s="15"/>
      <c r="J23" s="16"/>
      <c r="K23" s="16"/>
      <c r="L23" s="16"/>
    </row>
    <row r="24" customFormat="false" ht="15" hidden="false" customHeight="false" outlineLevel="0" collapsed="false">
      <c r="A24" s="11" t="n">
        <v>42774</v>
      </c>
      <c r="B24" s="12" t="s">
        <v>30</v>
      </c>
      <c r="C24" s="13" t="s">
        <v>18</v>
      </c>
      <c r="D24" s="13" t="n">
        <v>55</v>
      </c>
      <c r="E24" s="14"/>
      <c r="F24" s="14" t="n">
        <v>100000</v>
      </c>
      <c r="G24" s="14" t="n">
        <f aca="false">E24+G23-F24</f>
        <v>67614700</v>
      </c>
      <c r="I24" s="15"/>
      <c r="J24" s="16"/>
      <c r="K24" s="16"/>
      <c r="L24" s="16"/>
    </row>
    <row r="25" customFormat="false" ht="15" hidden="false" customHeight="false" outlineLevel="0" collapsed="false">
      <c r="A25" s="11" t="n">
        <v>42775</v>
      </c>
      <c r="B25" s="12" t="s">
        <v>23</v>
      </c>
      <c r="C25" s="13" t="s">
        <v>18</v>
      </c>
      <c r="D25" s="13" t="n">
        <v>55</v>
      </c>
      <c r="E25" s="14"/>
      <c r="F25" s="14" t="n">
        <f aca="false">86000+126000</f>
        <v>212000</v>
      </c>
      <c r="G25" s="14" t="n">
        <f aca="false">E25+G24-F25</f>
        <v>67402700</v>
      </c>
      <c r="I25" s="15"/>
      <c r="J25" s="16"/>
      <c r="K25" s="16"/>
      <c r="L25" s="16"/>
    </row>
    <row r="26" customFormat="false" ht="15" hidden="false" customHeight="false" outlineLevel="0" collapsed="false">
      <c r="A26" s="11" t="n">
        <v>42775</v>
      </c>
      <c r="B26" s="12" t="s">
        <v>27</v>
      </c>
      <c r="C26" s="13" t="s">
        <v>18</v>
      </c>
      <c r="D26" s="13" t="n">
        <v>55</v>
      </c>
      <c r="E26" s="14"/>
      <c r="F26" s="14" t="n">
        <v>89000</v>
      </c>
      <c r="G26" s="14" t="n">
        <f aca="false">E26+G25-F26</f>
        <v>67313700</v>
      </c>
      <c r="I26" s="16"/>
      <c r="J26" s="16"/>
      <c r="K26" s="16"/>
      <c r="L26" s="16"/>
    </row>
    <row r="27" customFormat="false" ht="13.8" hidden="false" customHeight="false" outlineLevel="0" collapsed="false">
      <c r="A27" s="11" t="n">
        <v>42775</v>
      </c>
      <c r="B27" s="12" t="s">
        <v>29</v>
      </c>
      <c r="C27" s="13" t="s">
        <v>18</v>
      </c>
      <c r="D27" s="13" t="n">
        <v>55</v>
      </c>
      <c r="E27" s="14"/>
      <c r="F27" s="14" t="n">
        <v>255000</v>
      </c>
      <c r="G27" s="14" t="n">
        <f aca="false">E27+G26-F27</f>
        <v>67058700</v>
      </c>
      <c r="I27" s="5"/>
      <c r="J27" s="5"/>
      <c r="K27" s="5"/>
      <c r="L27" s="5"/>
    </row>
    <row r="28" s="5" customFormat="true" ht="13.8" hidden="false" customHeight="false" outlineLevel="0" collapsed="false">
      <c r="A28" s="11" t="n">
        <v>42775</v>
      </c>
      <c r="B28" s="12" t="s">
        <v>24</v>
      </c>
      <c r="C28" s="13" t="s">
        <v>18</v>
      </c>
      <c r="D28" s="13" t="n">
        <v>55</v>
      </c>
      <c r="E28" s="14"/>
      <c r="F28" s="14" t="n">
        <v>378000</v>
      </c>
      <c r="G28" s="14" t="n">
        <f aca="false">E28+G27-F28</f>
        <v>66680700</v>
      </c>
    </row>
    <row r="29" customFormat="false" ht="13.8" hidden="false" customHeight="false" outlineLevel="0" collapsed="false">
      <c r="A29" s="11" t="n">
        <v>42775</v>
      </c>
      <c r="B29" s="12" t="s">
        <v>25</v>
      </c>
      <c r="C29" s="13" t="s">
        <v>18</v>
      </c>
      <c r="D29" s="13" t="n">
        <v>55</v>
      </c>
      <c r="E29" s="14"/>
      <c r="F29" s="14" t="n">
        <v>214700</v>
      </c>
      <c r="G29" s="14" t="n">
        <f aca="false">E29+G28-F29</f>
        <v>66466000</v>
      </c>
      <c r="I29" s="5"/>
      <c r="J29" s="5"/>
      <c r="K29" s="5"/>
      <c r="L29" s="5"/>
    </row>
    <row r="30" customFormat="false" ht="13.8" hidden="false" customHeight="false" outlineLevel="0" collapsed="false">
      <c r="A30" s="11" t="n">
        <v>42776</v>
      </c>
      <c r="B30" s="12" t="s">
        <v>23</v>
      </c>
      <c r="C30" s="13" t="s">
        <v>18</v>
      </c>
      <c r="D30" s="13" t="n">
        <v>55</v>
      </c>
      <c r="E30" s="14"/>
      <c r="F30" s="14" t="n">
        <v>213000</v>
      </c>
      <c r="G30" s="14" t="n">
        <f aca="false">E30+G29-F30</f>
        <v>66253000</v>
      </c>
      <c r="I30" s="5"/>
      <c r="J30" s="5"/>
      <c r="K30" s="5"/>
      <c r="L30" s="5"/>
    </row>
    <row r="31" customFormat="false" ht="13.8" hidden="false" customHeight="false" outlineLevel="0" collapsed="false">
      <c r="A31" s="11" t="n">
        <v>42776</v>
      </c>
      <c r="B31" s="12" t="s">
        <v>27</v>
      </c>
      <c r="C31" s="13" t="s">
        <v>18</v>
      </c>
      <c r="D31" s="13" t="n">
        <v>55</v>
      </c>
      <c r="E31" s="14"/>
      <c r="F31" s="14" t="n">
        <v>119000</v>
      </c>
      <c r="G31" s="14" t="n">
        <f aca="false">E31+G30-F31</f>
        <v>66134000</v>
      </c>
      <c r="I31" s="5"/>
      <c r="J31" s="5"/>
      <c r="K31" s="5"/>
      <c r="L31" s="5"/>
    </row>
    <row r="32" customFormat="false" ht="13.8" hidden="false" customHeight="false" outlineLevel="0" collapsed="false">
      <c r="A32" s="11" t="n">
        <v>42776</v>
      </c>
      <c r="B32" s="12" t="s">
        <v>29</v>
      </c>
      <c r="C32" s="13" t="s">
        <v>18</v>
      </c>
      <c r="D32" s="13" t="n">
        <v>55</v>
      </c>
      <c r="E32" s="14"/>
      <c r="F32" s="14" t="n">
        <v>240000</v>
      </c>
      <c r="G32" s="14" t="n">
        <f aca="false">E32+G31-F32</f>
        <v>65894000</v>
      </c>
      <c r="I32" s="5"/>
      <c r="J32" s="5"/>
      <c r="K32" s="5"/>
      <c r="L32" s="5"/>
    </row>
    <row r="33" customFormat="false" ht="13.8" hidden="false" customHeight="false" outlineLevel="0" collapsed="false">
      <c r="A33" s="11" t="n">
        <v>42776</v>
      </c>
      <c r="B33" s="12" t="s">
        <v>24</v>
      </c>
      <c r="C33" s="13" t="s">
        <v>18</v>
      </c>
      <c r="D33" s="13" t="n">
        <v>55</v>
      </c>
      <c r="E33" s="14"/>
      <c r="F33" s="14" t="n">
        <v>203500</v>
      </c>
      <c r="G33" s="14" t="n">
        <f aca="false">E33+G32-F33</f>
        <v>65690500</v>
      </c>
      <c r="I33" s="5"/>
      <c r="J33" s="5"/>
      <c r="K33" s="5"/>
      <c r="L33" s="5"/>
    </row>
    <row r="34" customFormat="false" ht="13.8" hidden="false" customHeight="false" outlineLevel="0" collapsed="false">
      <c r="A34" s="11" t="n">
        <v>42776</v>
      </c>
      <c r="B34" s="12" t="s">
        <v>31</v>
      </c>
      <c r="C34" s="13" t="s">
        <v>18</v>
      </c>
      <c r="D34" s="13" t="n">
        <v>55</v>
      </c>
      <c r="E34" s="14"/>
      <c r="F34" s="14" t="n">
        <f aca="false">9600+13600+16800+8800+17600</f>
        <v>66400</v>
      </c>
      <c r="G34" s="14" t="n">
        <f aca="false">E34+G33-F34</f>
        <v>65624100</v>
      </c>
      <c r="I34" s="5"/>
      <c r="J34" s="5"/>
      <c r="K34" s="5"/>
      <c r="L34" s="5"/>
    </row>
    <row r="35" s="5" customFormat="true" ht="13.8" hidden="false" customHeight="false" outlineLevel="0" collapsed="false">
      <c r="A35" s="11" t="n">
        <v>42777</v>
      </c>
      <c r="B35" s="12" t="s">
        <v>27</v>
      </c>
      <c r="C35" s="13" t="s">
        <v>18</v>
      </c>
      <c r="D35" s="13" t="n">
        <v>55</v>
      </c>
      <c r="E35" s="14"/>
      <c r="F35" s="14" t="n">
        <v>141000</v>
      </c>
      <c r="G35" s="14" t="n">
        <f aca="false">E35+G34-F35</f>
        <v>65483100</v>
      </c>
    </row>
    <row r="36" customFormat="false" ht="13.8" hidden="false" customHeight="false" outlineLevel="0" collapsed="false">
      <c r="A36" s="11" t="n">
        <v>42777</v>
      </c>
      <c r="B36" s="12" t="s">
        <v>23</v>
      </c>
      <c r="C36" s="13" t="s">
        <v>18</v>
      </c>
      <c r="D36" s="13" t="n">
        <v>55</v>
      </c>
      <c r="E36" s="14"/>
      <c r="F36" s="14" t="n">
        <v>539000</v>
      </c>
      <c r="G36" s="14" t="n">
        <f aca="false">E36+G35-F36</f>
        <v>64944100</v>
      </c>
      <c r="I36" s="5"/>
      <c r="J36" s="5"/>
      <c r="K36" s="5"/>
      <c r="L36" s="5"/>
    </row>
    <row r="37" customFormat="false" ht="13.8" hidden="false" customHeight="false" outlineLevel="0" collapsed="false">
      <c r="A37" s="11" t="n">
        <v>42777</v>
      </c>
      <c r="B37" s="12" t="s">
        <v>24</v>
      </c>
      <c r="C37" s="13" t="s">
        <v>18</v>
      </c>
      <c r="D37" s="13" t="n">
        <v>55</v>
      </c>
      <c r="E37" s="14"/>
      <c r="F37" s="14" t="n">
        <v>231000</v>
      </c>
      <c r="G37" s="14" t="n">
        <f aca="false">E37+G36-F37</f>
        <v>64713100</v>
      </c>
      <c r="I37" s="5"/>
      <c r="J37" s="5"/>
      <c r="K37" s="5"/>
      <c r="L37" s="5"/>
    </row>
    <row r="38" s="5" customFormat="true" ht="13.8" hidden="false" customHeight="false" outlineLevel="0" collapsed="false">
      <c r="A38" s="11" t="n">
        <v>42778</v>
      </c>
      <c r="B38" s="12" t="s">
        <v>23</v>
      </c>
      <c r="C38" s="13" t="s">
        <v>18</v>
      </c>
      <c r="D38" s="13" t="n">
        <v>55</v>
      </c>
      <c r="E38" s="14"/>
      <c r="F38" s="14" t="n">
        <v>125000</v>
      </c>
      <c r="G38" s="14" t="n">
        <f aca="false">E38+G37-F38</f>
        <v>64588100</v>
      </c>
    </row>
    <row r="39" customFormat="false" ht="13.8" hidden="false" customHeight="false" outlineLevel="0" collapsed="false">
      <c r="A39" s="11" t="n">
        <v>42778</v>
      </c>
      <c r="B39" s="12" t="s">
        <v>24</v>
      </c>
      <c r="C39" s="13" t="s">
        <v>18</v>
      </c>
      <c r="D39" s="13" t="n">
        <v>55</v>
      </c>
      <c r="E39" s="14"/>
      <c r="F39" s="14" t="n">
        <v>476000</v>
      </c>
      <c r="G39" s="14" t="n">
        <f aca="false">E39+G38-F39</f>
        <v>64112100</v>
      </c>
      <c r="I39" s="5"/>
      <c r="J39" s="5"/>
      <c r="K39" s="5"/>
      <c r="L39" s="5"/>
    </row>
    <row r="40" customFormat="false" ht="13.8" hidden="false" customHeight="false" outlineLevel="0" collapsed="false">
      <c r="A40" s="11" t="n">
        <v>42778</v>
      </c>
      <c r="B40" s="12" t="s">
        <v>25</v>
      </c>
      <c r="C40" s="13" t="s">
        <v>18</v>
      </c>
      <c r="D40" s="13" t="n">
        <v>55</v>
      </c>
      <c r="E40" s="14"/>
      <c r="F40" s="14" t="n">
        <f aca="false">34200+267100</f>
        <v>301300</v>
      </c>
      <c r="G40" s="14" t="n">
        <f aca="false">E40+G39-F40</f>
        <v>63810800</v>
      </c>
      <c r="I40" s="5"/>
      <c r="J40" s="5"/>
      <c r="K40" s="5"/>
      <c r="L40" s="5"/>
    </row>
    <row r="41" customFormat="false" ht="13.8" hidden="false" customHeight="false" outlineLevel="0" collapsed="false">
      <c r="A41" s="11" t="n">
        <v>42778</v>
      </c>
      <c r="B41" s="12" t="s">
        <v>31</v>
      </c>
      <c r="C41" s="13" t="s">
        <v>18</v>
      </c>
      <c r="D41" s="13" t="n">
        <v>55</v>
      </c>
      <c r="E41" s="14"/>
      <c r="F41" s="14" t="n">
        <f aca="false">10800+6000+6600+16000</f>
        <v>39400</v>
      </c>
      <c r="G41" s="14" t="n">
        <f aca="false">E41+G40-F41</f>
        <v>63771400</v>
      </c>
      <c r="I41" s="5"/>
      <c r="J41" s="5"/>
      <c r="K41" s="5"/>
      <c r="L41" s="5"/>
    </row>
    <row r="42" customFormat="false" ht="13.8" hidden="false" customHeight="false" outlineLevel="0" collapsed="false">
      <c r="A42" s="11" t="n">
        <v>42778</v>
      </c>
      <c r="B42" s="12" t="s">
        <v>24</v>
      </c>
      <c r="C42" s="13" t="s">
        <v>18</v>
      </c>
      <c r="D42" s="13" t="n">
        <v>55</v>
      </c>
      <c r="E42" s="14"/>
      <c r="F42" s="14" t="n">
        <v>75000</v>
      </c>
      <c r="G42" s="14" t="n">
        <f aca="false">E42+G41-F42</f>
        <v>63696400</v>
      </c>
      <c r="I42" s="5"/>
      <c r="J42" s="5"/>
      <c r="K42" s="5"/>
      <c r="L42" s="5"/>
    </row>
    <row r="43" customFormat="false" ht="13.8" hidden="false" customHeight="false" outlineLevel="0" collapsed="false">
      <c r="A43" s="11" t="n">
        <v>42779</v>
      </c>
      <c r="B43" s="12" t="s">
        <v>23</v>
      </c>
      <c r="C43" s="13" t="s">
        <v>18</v>
      </c>
      <c r="D43" s="13" t="n">
        <v>55</v>
      </c>
      <c r="E43" s="14"/>
      <c r="F43" s="14" t="n">
        <v>98000</v>
      </c>
      <c r="G43" s="14" t="n">
        <f aca="false">E43+G42-F43</f>
        <v>63598400</v>
      </c>
      <c r="I43" s="5"/>
      <c r="J43" s="5"/>
      <c r="K43" s="5"/>
      <c r="L43" s="5"/>
    </row>
    <row r="44" customFormat="false" ht="13.8" hidden="false" customHeight="false" outlineLevel="0" collapsed="false">
      <c r="A44" s="11" t="n">
        <v>42779</v>
      </c>
      <c r="B44" s="12" t="s">
        <v>27</v>
      </c>
      <c r="C44" s="13" t="s">
        <v>18</v>
      </c>
      <c r="D44" s="13" t="n">
        <v>55</v>
      </c>
      <c r="E44" s="14"/>
      <c r="F44" s="14" t="n">
        <v>160000</v>
      </c>
      <c r="G44" s="14" t="n">
        <f aca="false">E44+G43-F44</f>
        <v>63438400</v>
      </c>
      <c r="I44" s="5"/>
      <c r="J44" s="5"/>
      <c r="K44" s="5"/>
      <c r="L44" s="5"/>
    </row>
    <row r="45" s="5" customFormat="true" ht="13.8" hidden="false" customHeight="false" outlineLevel="0" collapsed="false">
      <c r="A45" s="11" t="n">
        <v>42779</v>
      </c>
      <c r="B45" s="12" t="s">
        <v>29</v>
      </c>
      <c r="C45" s="13" t="s">
        <v>18</v>
      </c>
      <c r="D45" s="13" t="n">
        <v>55</v>
      </c>
      <c r="E45" s="14"/>
      <c r="F45" s="14" t="n">
        <v>240000</v>
      </c>
      <c r="G45" s="14" t="n">
        <f aca="false">E45+G44-F45</f>
        <v>63198400</v>
      </c>
    </row>
    <row r="46" customFormat="false" ht="13.8" hidden="false" customHeight="false" outlineLevel="0" collapsed="false">
      <c r="A46" s="11" t="n">
        <v>42779</v>
      </c>
      <c r="B46" s="12" t="s">
        <v>24</v>
      </c>
      <c r="C46" s="13" t="s">
        <v>18</v>
      </c>
      <c r="D46" s="13" t="n">
        <v>55</v>
      </c>
      <c r="E46" s="14"/>
      <c r="F46" s="14" t="n">
        <v>397550</v>
      </c>
      <c r="G46" s="14" t="n">
        <f aca="false">E46+G45-F46</f>
        <v>62800850</v>
      </c>
      <c r="I46" s="5"/>
      <c r="J46" s="5"/>
      <c r="K46" s="5"/>
      <c r="L46" s="5"/>
    </row>
    <row r="47" customFormat="false" ht="13.8" hidden="false" customHeight="false" outlineLevel="0" collapsed="false">
      <c r="A47" s="11" t="n">
        <v>42780</v>
      </c>
      <c r="B47" s="12" t="s">
        <v>23</v>
      </c>
      <c r="C47" s="13" t="s">
        <v>18</v>
      </c>
      <c r="D47" s="13" t="n">
        <v>55</v>
      </c>
      <c r="E47" s="14"/>
      <c r="F47" s="14" t="n">
        <v>142000</v>
      </c>
      <c r="G47" s="14" t="n">
        <f aca="false">E47+G46-F47</f>
        <v>62658850</v>
      </c>
      <c r="I47" s="5"/>
      <c r="J47" s="5"/>
      <c r="K47" s="5"/>
      <c r="L47" s="5"/>
    </row>
    <row r="48" customFormat="false" ht="13.8" hidden="false" customHeight="false" outlineLevel="0" collapsed="false">
      <c r="A48" s="11" t="n">
        <v>42780</v>
      </c>
      <c r="B48" s="12" t="s">
        <v>27</v>
      </c>
      <c r="C48" s="13" t="s">
        <v>18</v>
      </c>
      <c r="D48" s="13" t="n">
        <v>55</v>
      </c>
      <c r="E48" s="14"/>
      <c r="F48" s="14" t="n">
        <v>119000</v>
      </c>
      <c r="G48" s="14" t="n">
        <f aca="false">E48+G47-F48</f>
        <v>62539850</v>
      </c>
      <c r="I48" s="5"/>
      <c r="J48" s="5"/>
      <c r="K48" s="5"/>
      <c r="L48" s="5"/>
    </row>
    <row r="49" customFormat="false" ht="13.8" hidden="false" customHeight="false" outlineLevel="0" collapsed="false">
      <c r="A49" s="11" t="n">
        <v>42780</v>
      </c>
      <c r="B49" s="12" t="s">
        <v>29</v>
      </c>
      <c r="C49" s="13" t="s">
        <v>18</v>
      </c>
      <c r="D49" s="13" t="n">
        <v>55</v>
      </c>
      <c r="E49" s="14"/>
      <c r="F49" s="14" t="n">
        <v>240000</v>
      </c>
      <c r="G49" s="14" t="n">
        <f aca="false">E49+G48-F49</f>
        <v>62299850</v>
      </c>
      <c r="I49" s="5"/>
      <c r="J49" s="5"/>
      <c r="K49" s="5"/>
      <c r="L49" s="5"/>
    </row>
    <row r="50" s="5" customFormat="true" ht="13.8" hidden="false" customHeight="false" outlineLevel="0" collapsed="false">
      <c r="A50" s="11" t="n">
        <v>42780</v>
      </c>
      <c r="B50" s="12" t="s">
        <v>24</v>
      </c>
      <c r="C50" s="13" t="s">
        <v>18</v>
      </c>
      <c r="D50" s="13" t="n">
        <v>55</v>
      </c>
      <c r="E50" s="14"/>
      <c r="F50" s="14" t="n">
        <v>221000</v>
      </c>
      <c r="G50" s="14" t="n">
        <f aca="false">E50+G49-F50</f>
        <v>62078850</v>
      </c>
    </row>
    <row r="51" customFormat="false" ht="13.8" hidden="false" customHeight="false" outlineLevel="0" collapsed="false">
      <c r="A51" s="11" t="n">
        <v>42781</v>
      </c>
      <c r="B51" s="12" t="s">
        <v>26</v>
      </c>
      <c r="C51" s="13" t="s">
        <v>18</v>
      </c>
      <c r="D51" s="13" t="n">
        <v>55</v>
      </c>
      <c r="E51" s="14"/>
      <c r="F51" s="14" t="n">
        <v>150000</v>
      </c>
      <c r="G51" s="14" t="n">
        <f aca="false">E51+G50-F51</f>
        <v>61928850</v>
      </c>
      <c r="I51" s="5"/>
      <c r="J51" s="5"/>
      <c r="K51" s="5"/>
      <c r="L51" s="5"/>
    </row>
    <row r="52" customFormat="false" ht="13.8" hidden="false" customHeight="false" outlineLevel="0" collapsed="false">
      <c r="A52" s="11" t="n">
        <v>42781</v>
      </c>
      <c r="B52" s="12" t="s">
        <v>23</v>
      </c>
      <c r="C52" s="13" t="s">
        <v>18</v>
      </c>
      <c r="D52" s="13" t="n">
        <v>55</v>
      </c>
      <c r="E52" s="14"/>
      <c r="F52" s="17" t="n">
        <v>173000</v>
      </c>
      <c r="G52" s="14" t="n">
        <f aca="false">E52+G51-F52</f>
        <v>61755850</v>
      </c>
      <c r="I52" s="5"/>
      <c r="J52" s="5"/>
      <c r="K52" s="5"/>
      <c r="L52" s="5"/>
    </row>
    <row r="53" customFormat="false" ht="13.8" hidden="false" customHeight="false" outlineLevel="0" collapsed="false">
      <c r="A53" s="11" t="n">
        <v>42781</v>
      </c>
      <c r="B53" s="12" t="s">
        <v>27</v>
      </c>
      <c r="C53" s="13" t="s">
        <v>18</v>
      </c>
      <c r="D53" s="13" t="n">
        <v>55</v>
      </c>
      <c r="E53" s="17"/>
      <c r="F53" s="17" t="n">
        <v>100000</v>
      </c>
      <c r="G53" s="14" t="n">
        <f aca="false">E53+G52-F53</f>
        <v>61655850</v>
      </c>
      <c r="I53" s="5"/>
      <c r="J53" s="5"/>
      <c r="K53" s="5"/>
      <c r="L53" s="5"/>
    </row>
    <row r="54" customFormat="false" ht="13.8" hidden="false" customHeight="false" outlineLevel="0" collapsed="false">
      <c r="A54" s="11" t="n">
        <v>42781</v>
      </c>
      <c r="B54" s="12" t="s">
        <v>29</v>
      </c>
      <c r="C54" s="13" t="s">
        <v>18</v>
      </c>
      <c r="D54" s="13" t="n">
        <v>55</v>
      </c>
      <c r="E54" s="17"/>
      <c r="F54" s="17" t="n">
        <v>300000</v>
      </c>
      <c r="G54" s="14" t="n">
        <f aca="false">E54+G53-F54</f>
        <v>61355850</v>
      </c>
      <c r="I54" s="5"/>
      <c r="J54" s="5"/>
      <c r="K54" s="5"/>
      <c r="L54" s="5"/>
    </row>
    <row r="55" s="5" customFormat="true" ht="15" hidden="false" customHeight="false" outlineLevel="0" collapsed="false">
      <c r="A55" s="11" t="n">
        <v>42781</v>
      </c>
      <c r="B55" s="12" t="s">
        <v>24</v>
      </c>
      <c r="C55" s="18" t="s">
        <v>18</v>
      </c>
      <c r="D55" s="18" t="n">
        <v>55</v>
      </c>
      <c r="E55" s="17"/>
      <c r="F55" s="17" t="n">
        <v>316000</v>
      </c>
      <c r="G55" s="14" t="n">
        <f aca="false">E55+G54-F55</f>
        <v>61039850</v>
      </c>
      <c r="I55" s="16"/>
      <c r="J55" s="16"/>
      <c r="K55" s="16"/>
      <c r="L55" s="16"/>
    </row>
    <row r="56" customFormat="false" ht="15" hidden="false" customHeight="false" outlineLevel="0" collapsed="false">
      <c r="A56" s="11" t="n">
        <v>42782</v>
      </c>
      <c r="B56" s="12" t="s">
        <v>23</v>
      </c>
      <c r="C56" s="13" t="s">
        <v>18</v>
      </c>
      <c r="D56" s="13" t="n">
        <v>55</v>
      </c>
      <c r="E56" s="14"/>
      <c r="F56" s="19" t="n">
        <v>128000</v>
      </c>
      <c r="G56" s="14" t="n">
        <f aca="false">E56+G55-F56</f>
        <v>60911850</v>
      </c>
      <c r="I56" s="16"/>
      <c r="J56" s="16"/>
      <c r="K56" s="16"/>
      <c r="L56" s="16"/>
    </row>
    <row r="57" customFormat="false" ht="15" hidden="false" customHeight="false" outlineLevel="0" collapsed="false">
      <c r="A57" s="11" t="n">
        <v>42782</v>
      </c>
      <c r="B57" s="12" t="s">
        <v>27</v>
      </c>
      <c r="C57" s="13" t="s">
        <v>18</v>
      </c>
      <c r="D57" s="13" t="n">
        <v>55</v>
      </c>
      <c r="E57" s="14"/>
      <c r="F57" s="19" t="n">
        <v>134000</v>
      </c>
      <c r="G57" s="14" t="n">
        <f aca="false">E57+G56-F57</f>
        <v>60777850</v>
      </c>
      <c r="I57" s="16"/>
      <c r="J57" s="16"/>
      <c r="K57" s="16"/>
      <c r="L57" s="16"/>
    </row>
    <row r="58" customFormat="false" ht="15" hidden="false" customHeight="false" outlineLevel="0" collapsed="false">
      <c r="A58" s="11" t="n">
        <v>42782</v>
      </c>
      <c r="B58" s="12" t="s">
        <v>29</v>
      </c>
      <c r="C58" s="13" t="s">
        <v>18</v>
      </c>
      <c r="D58" s="13" t="n">
        <v>55</v>
      </c>
      <c r="E58" s="14"/>
      <c r="F58" s="19" t="n">
        <v>225000</v>
      </c>
      <c r="G58" s="14" t="n">
        <f aca="false">E58+G57-F58</f>
        <v>60552850</v>
      </c>
      <c r="I58" s="16"/>
      <c r="J58" s="16"/>
      <c r="K58" s="16"/>
      <c r="L58" s="16"/>
    </row>
    <row r="59" customFormat="false" ht="15" hidden="false" customHeight="false" outlineLevel="0" collapsed="false">
      <c r="A59" s="11" t="n">
        <v>42782</v>
      </c>
      <c r="B59" s="12" t="s">
        <v>24</v>
      </c>
      <c r="C59" s="13" t="s">
        <v>18</v>
      </c>
      <c r="D59" s="13" t="n">
        <v>55</v>
      </c>
      <c r="E59" s="14"/>
      <c r="F59" s="19" t="n">
        <v>910250</v>
      </c>
      <c r="G59" s="14" t="n">
        <f aca="false">E59+G58-F59</f>
        <v>59642600</v>
      </c>
      <c r="I59" s="16"/>
      <c r="J59" s="16"/>
      <c r="K59" s="16"/>
      <c r="L59" s="16"/>
    </row>
    <row r="60" customFormat="false" ht="15" hidden="false" customHeight="false" outlineLevel="0" collapsed="false">
      <c r="A60" s="11" t="n">
        <v>42782</v>
      </c>
      <c r="B60" s="12" t="s">
        <v>31</v>
      </c>
      <c r="C60" s="13" t="s">
        <v>18</v>
      </c>
      <c r="D60" s="13" t="n">
        <v>55</v>
      </c>
      <c r="E60" s="14"/>
      <c r="F60" s="19" t="n">
        <f aca="false">18400+28000+18400+16000</f>
        <v>80800</v>
      </c>
      <c r="G60" s="14" t="n">
        <f aca="false">E60+G59-F60</f>
        <v>59561800</v>
      </c>
      <c r="I60" s="16"/>
      <c r="J60" s="16"/>
      <c r="K60" s="16"/>
      <c r="L60" s="16"/>
    </row>
    <row r="61" customFormat="false" ht="15" hidden="false" customHeight="false" outlineLevel="0" collapsed="false">
      <c r="A61" s="11" t="n">
        <v>42782</v>
      </c>
      <c r="B61" s="12" t="s">
        <v>32</v>
      </c>
      <c r="C61" s="13" t="s">
        <v>18</v>
      </c>
      <c r="D61" s="13" t="n">
        <v>55</v>
      </c>
      <c r="E61" s="14"/>
      <c r="F61" s="19" t="n">
        <v>266300</v>
      </c>
      <c r="G61" s="14" t="n">
        <f aca="false">E61+G60-F61</f>
        <v>59295500</v>
      </c>
      <c r="I61" s="16"/>
      <c r="J61" s="16"/>
      <c r="K61" s="16"/>
      <c r="L61" s="16"/>
    </row>
    <row r="62" s="5" customFormat="true" ht="15" hidden="false" customHeight="false" outlineLevel="0" collapsed="false">
      <c r="A62" s="11" t="n">
        <v>42783</v>
      </c>
      <c r="B62" s="12" t="s">
        <v>23</v>
      </c>
      <c r="C62" s="13" t="s">
        <v>18</v>
      </c>
      <c r="D62" s="13" t="n">
        <v>55</v>
      </c>
      <c r="E62" s="14"/>
      <c r="F62" s="14" t="n">
        <v>234000</v>
      </c>
      <c r="G62" s="14" t="n">
        <f aca="false">E62+G61-F62</f>
        <v>59061500</v>
      </c>
      <c r="I62" s="16"/>
      <c r="J62" s="16"/>
      <c r="K62" s="16"/>
      <c r="L62" s="16"/>
    </row>
    <row r="63" customFormat="false" ht="15" hidden="false" customHeight="false" outlineLevel="0" collapsed="false">
      <c r="A63" s="11" t="n">
        <v>42783</v>
      </c>
      <c r="B63" s="12" t="s">
        <v>27</v>
      </c>
      <c r="C63" s="13" t="s">
        <v>18</v>
      </c>
      <c r="D63" s="13" t="n">
        <v>55</v>
      </c>
      <c r="E63" s="14"/>
      <c r="F63" s="14" t="n">
        <v>42000</v>
      </c>
      <c r="G63" s="14" t="n">
        <f aca="false">E63+G62-F63</f>
        <v>59019500</v>
      </c>
      <c r="I63" s="16"/>
      <c r="J63" s="16"/>
      <c r="K63" s="16"/>
      <c r="L63" s="16"/>
    </row>
    <row r="64" customFormat="false" ht="15" hidden="false" customHeight="false" outlineLevel="0" collapsed="false">
      <c r="A64" s="11" t="n">
        <v>42783</v>
      </c>
      <c r="B64" s="12" t="s">
        <v>24</v>
      </c>
      <c r="C64" s="13" t="s">
        <v>18</v>
      </c>
      <c r="D64" s="13" t="n">
        <v>55</v>
      </c>
      <c r="E64" s="14"/>
      <c r="F64" s="14" t="n">
        <v>365000</v>
      </c>
      <c r="G64" s="14" t="n">
        <f aca="false">E64+G63-F64</f>
        <v>58654500</v>
      </c>
      <c r="I64" s="15"/>
      <c r="J64" s="16"/>
      <c r="K64" s="16"/>
      <c r="L64" s="16"/>
    </row>
    <row r="65" customFormat="false" ht="15" hidden="false" customHeight="false" outlineLevel="0" collapsed="false">
      <c r="A65" s="11" t="n">
        <v>42783</v>
      </c>
      <c r="B65" s="12" t="s">
        <v>33</v>
      </c>
      <c r="C65" s="13" t="s">
        <v>18</v>
      </c>
      <c r="D65" s="13" t="n">
        <v>55</v>
      </c>
      <c r="E65" s="14"/>
      <c r="F65" s="19" t="n">
        <v>74500</v>
      </c>
      <c r="G65" s="14" t="n">
        <f aca="false">E65+G64-F65</f>
        <v>58580000</v>
      </c>
      <c r="I65" s="15"/>
      <c r="J65" s="16"/>
      <c r="K65" s="16"/>
      <c r="L65" s="16"/>
    </row>
    <row r="66" customFormat="false" ht="15" hidden="false" customHeight="false" outlineLevel="0" collapsed="false">
      <c r="A66" s="11" t="n">
        <v>42784</v>
      </c>
      <c r="B66" s="12" t="s">
        <v>26</v>
      </c>
      <c r="C66" s="13" t="s">
        <v>18</v>
      </c>
      <c r="D66" s="13" t="n">
        <v>55</v>
      </c>
      <c r="E66" s="14"/>
      <c r="F66" s="19" t="n">
        <v>50000</v>
      </c>
      <c r="G66" s="14" t="n">
        <f aca="false">E66+G65-F66</f>
        <v>58530000</v>
      </c>
      <c r="I66" s="16"/>
      <c r="J66" s="16"/>
      <c r="K66" s="16"/>
      <c r="L66" s="16"/>
    </row>
    <row r="67" customFormat="false" ht="15" hidden="false" customHeight="false" outlineLevel="0" collapsed="false">
      <c r="A67" s="11" t="n">
        <v>42784</v>
      </c>
      <c r="B67" s="12" t="s">
        <v>34</v>
      </c>
      <c r="C67" s="13" t="s">
        <v>18</v>
      </c>
      <c r="D67" s="13" t="n">
        <v>55</v>
      </c>
      <c r="E67" s="14"/>
      <c r="F67" s="19" t="n">
        <v>14000</v>
      </c>
      <c r="G67" s="14" t="n">
        <f aca="false">E67+G66-F67</f>
        <v>58516000</v>
      </c>
      <c r="I67" s="16"/>
      <c r="J67" s="16"/>
      <c r="K67" s="16"/>
      <c r="L67" s="16"/>
    </row>
    <row r="68" customFormat="false" ht="15" hidden="false" customHeight="false" outlineLevel="0" collapsed="false">
      <c r="A68" s="11" t="n">
        <v>42784</v>
      </c>
      <c r="B68" s="12" t="s">
        <v>35</v>
      </c>
      <c r="C68" s="13" t="s">
        <v>18</v>
      </c>
      <c r="D68" s="13" t="n">
        <v>55</v>
      </c>
      <c r="E68" s="20"/>
      <c r="F68" s="21" t="n">
        <v>1107000</v>
      </c>
      <c r="G68" s="14" t="n">
        <f aca="false">E68+G67-F68</f>
        <v>57409000</v>
      </c>
      <c r="I68" s="16"/>
      <c r="J68" s="16"/>
      <c r="K68" s="16"/>
      <c r="L68" s="16"/>
    </row>
    <row r="69" s="5" customFormat="true" ht="15" hidden="false" customHeight="false" outlineLevel="0" collapsed="false">
      <c r="A69" s="11" t="n">
        <v>42784</v>
      </c>
      <c r="B69" s="12" t="s">
        <v>23</v>
      </c>
      <c r="C69" s="22" t="s">
        <v>18</v>
      </c>
      <c r="D69" s="22" t="n">
        <v>55</v>
      </c>
      <c r="E69" s="20"/>
      <c r="F69" s="21" t="n">
        <v>120000</v>
      </c>
      <c r="G69" s="14" t="n">
        <f aca="false">E69+G68-F69</f>
        <v>57289000</v>
      </c>
      <c r="I69" s="16"/>
      <c r="J69" s="16"/>
      <c r="K69" s="16"/>
      <c r="L69" s="16"/>
    </row>
    <row r="70" customFormat="false" ht="15" hidden="false" customHeight="false" outlineLevel="0" collapsed="false">
      <c r="A70" s="11" t="n">
        <v>42784</v>
      </c>
      <c r="B70" s="23" t="s">
        <v>36</v>
      </c>
      <c r="C70" s="13" t="s">
        <v>18</v>
      </c>
      <c r="D70" s="13" t="n">
        <v>55</v>
      </c>
      <c r="E70" s="14"/>
      <c r="F70" s="19" t="n">
        <f aca="false">109000+7500</f>
        <v>116500</v>
      </c>
      <c r="G70" s="14" t="n">
        <f aca="false">E70+G69-F70</f>
        <v>57172500</v>
      </c>
      <c r="I70" s="16"/>
      <c r="J70" s="16"/>
      <c r="K70" s="16"/>
      <c r="L70" s="16"/>
    </row>
    <row r="71" customFormat="false" ht="15" hidden="false" customHeight="false" outlineLevel="0" collapsed="false">
      <c r="A71" s="11" t="n">
        <v>42784</v>
      </c>
      <c r="B71" s="12" t="s">
        <v>37</v>
      </c>
      <c r="C71" s="13" t="s">
        <v>18</v>
      </c>
      <c r="D71" s="13" t="n">
        <v>55</v>
      </c>
      <c r="E71" s="14"/>
      <c r="F71" s="19" t="n">
        <f aca="false">140000+31500+12500</f>
        <v>184000</v>
      </c>
      <c r="G71" s="14" t="n">
        <f aca="false">E71+G70-F71</f>
        <v>56988500</v>
      </c>
      <c r="I71" s="16"/>
      <c r="J71" s="16"/>
      <c r="K71" s="16"/>
      <c r="L71" s="16"/>
    </row>
    <row r="72" customFormat="false" ht="15" hidden="false" customHeight="false" outlineLevel="0" collapsed="false">
      <c r="A72" s="11" t="n">
        <v>42784</v>
      </c>
      <c r="B72" s="12" t="s">
        <v>38</v>
      </c>
      <c r="C72" s="22" t="s">
        <v>18</v>
      </c>
      <c r="D72" s="22" t="n">
        <v>55</v>
      </c>
      <c r="E72" s="24"/>
      <c r="F72" s="20" t="n">
        <f aca="false">'Sewa Mobil'!E11</f>
        <v>7300000</v>
      </c>
      <c r="G72" s="14" t="n">
        <f aca="false">E72+G71-F72</f>
        <v>49688500</v>
      </c>
      <c r="I72" s="16"/>
      <c r="J72" s="16"/>
      <c r="K72" s="16"/>
      <c r="L72" s="16"/>
    </row>
    <row r="73" customFormat="false" ht="15" hidden="false" customHeight="false" outlineLevel="0" collapsed="false">
      <c r="A73" s="11" t="n">
        <v>42784</v>
      </c>
      <c r="B73" s="12" t="s">
        <v>39</v>
      </c>
      <c r="C73" s="13" t="s">
        <v>18</v>
      </c>
      <c r="D73" s="13" t="n">
        <v>55</v>
      </c>
      <c r="E73" s="14"/>
      <c r="F73" s="19" t="n">
        <v>1000000</v>
      </c>
      <c r="G73" s="14" t="n">
        <f aca="false">E73+G72-F73</f>
        <v>48688500</v>
      </c>
      <c r="I73" s="15"/>
      <c r="J73" s="16"/>
      <c r="K73" s="16"/>
      <c r="L73" s="16"/>
    </row>
    <row r="74" customFormat="false" ht="15" hidden="false" customHeight="false" outlineLevel="0" collapsed="false">
      <c r="A74" s="11" t="n">
        <v>42784</v>
      </c>
      <c r="B74" s="12" t="s">
        <v>40</v>
      </c>
      <c r="C74" s="22" t="s">
        <v>18</v>
      </c>
      <c r="D74" s="22" t="n">
        <v>55</v>
      </c>
      <c r="E74" s="24"/>
      <c r="F74" s="20" t="n">
        <f aca="false">'Tiket dan Hotel Traveloka'!D5</f>
        <v>11388615</v>
      </c>
      <c r="G74" s="14" t="n">
        <f aca="false">E74+G73-F74</f>
        <v>37299885</v>
      </c>
      <c r="I74" s="16"/>
      <c r="J74" s="16"/>
      <c r="K74" s="16"/>
      <c r="L74" s="16"/>
    </row>
    <row r="75" customFormat="false" ht="15" hidden="false" customHeight="false" outlineLevel="0" collapsed="false">
      <c r="A75" s="11" t="n">
        <v>42784</v>
      </c>
      <c r="B75" s="12" t="s">
        <v>41</v>
      </c>
      <c r="C75" s="13" t="s">
        <v>18</v>
      </c>
      <c r="D75" s="13" t="n">
        <v>55</v>
      </c>
      <c r="E75" s="25"/>
      <c r="F75" s="14" t="n">
        <f aca="false">'Tiket dan Hotel Traveloka'!D7</f>
        <v>10500000</v>
      </c>
      <c r="G75" s="14" t="n">
        <f aca="false">E75+G74-F75</f>
        <v>26799885</v>
      </c>
      <c r="I75" s="16"/>
      <c r="J75" s="16"/>
      <c r="K75" s="16"/>
      <c r="L75" s="16"/>
    </row>
    <row r="76" customFormat="false" ht="13.8" hidden="false" customHeight="false" outlineLevel="0" collapsed="false">
      <c r="A76" s="11" t="n">
        <v>42784</v>
      </c>
      <c r="B76" s="12" t="s">
        <v>42</v>
      </c>
      <c r="C76" s="13" t="s">
        <v>18</v>
      </c>
      <c r="D76" s="13" t="n">
        <v>55</v>
      </c>
      <c r="E76" s="14"/>
      <c r="F76" s="14" t="n">
        <v>4000000</v>
      </c>
      <c r="G76" s="14" t="n">
        <f aca="false">E76+G75-F76</f>
        <v>22799885</v>
      </c>
    </row>
    <row r="77" customFormat="false" ht="13.8" hidden="false" customHeight="false" outlineLevel="0" collapsed="false">
      <c r="A77" s="11" t="n">
        <v>42784</v>
      </c>
      <c r="B77" s="12" t="s">
        <v>43</v>
      </c>
      <c r="C77" s="13" t="s">
        <v>18</v>
      </c>
      <c r="D77" s="13" t="n">
        <v>55</v>
      </c>
      <c r="E77" s="14"/>
      <c r="F77" s="14" t="n">
        <f aca="false">'Taktis Skadron'!B14</f>
        <v>16500000</v>
      </c>
      <c r="G77" s="14" t="n">
        <f aca="false">E77+G76-F77</f>
        <v>6299885</v>
      </c>
    </row>
    <row r="78" customFormat="false" ht="13.8" hidden="false" customHeight="false" outlineLevel="0" collapsed="false">
      <c r="A78" s="11"/>
      <c r="B78" s="12"/>
      <c r="C78" s="13" t="s">
        <v>18</v>
      </c>
      <c r="D78" s="13" t="n">
        <v>55</v>
      </c>
      <c r="E78" s="14"/>
      <c r="F78" s="26"/>
      <c r="G78" s="14" t="n">
        <f aca="false">E78+G77-F78</f>
        <v>6299885</v>
      </c>
    </row>
    <row r="79" customFormat="false" ht="13.8" hidden="false" customHeight="false" outlineLevel="0" collapsed="false">
      <c r="A79" s="11"/>
      <c r="B79" s="12" t="s">
        <v>44</v>
      </c>
      <c r="C79" s="13" t="s">
        <v>18</v>
      </c>
      <c r="D79" s="13" t="n">
        <v>55</v>
      </c>
      <c r="E79" s="14"/>
      <c r="F79" s="27" t="n">
        <f aca="false">400000*12</f>
        <v>4800000</v>
      </c>
      <c r="G79" s="14" t="n">
        <f aca="false">E79+G78-F79</f>
        <v>1499885</v>
      </c>
    </row>
    <row r="80" customFormat="false" ht="13.8" hidden="false" customHeight="false" outlineLevel="0" collapsed="false">
      <c r="A80" s="11"/>
      <c r="B80" s="12" t="s">
        <v>45</v>
      </c>
      <c r="C80" s="13" t="s">
        <v>18</v>
      </c>
      <c r="D80" s="13" t="n">
        <v>55</v>
      </c>
      <c r="E80" s="14"/>
      <c r="F80" s="27" t="n">
        <f aca="false">400000*12</f>
        <v>4800000</v>
      </c>
      <c r="G80" s="14" t="n">
        <f aca="false">E80+G79-F80</f>
        <v>-3300115</v>
      </c>
    </row>
    <row r="81" customFormat="false" ht="13.8" hidden="false" customHeight="false" outlineLevel="0" collapsed="false">
      <c r="A81" s="11"/>
      <c r="B81" s="12" t="s">
        <v>46</v>
      </c>
      <c r="C81" s="13" t="s">
        <v>18</v>
      </c>
      <c r="D81" s="13" t="n">
        <v>55</v>
      </c>
      <c r="E81" s="14"/>
      <c r="F81" s="27" t="n">
        <f aca="false">400000*12</f>
        <v>4800000</v>
      </c>
      <c r="G81" s="14" t="n">
        <f aca="false">E81+G80-F81</f>
        <v>-8100115</v>
      </c>
    </row>
    <row r="82" customFormat="false" ht="13.8" hidden="false" customHeight="false" outlineLevel="0" collapsed="false">
      <c r="A82" s="11"/>
      <c r="B82" s="12" t="s">
        <v>47</v>
      </c>
      <c r="C82" s="13" t="s">
        <v>18</v>
      </c>
      <c r="D82" s="13" t="n">
        <v>55</v>
      </c>
      <c r="E82" s="14"/>
      <c r="F82" s="26" t="n">
        <f aca="false">275000*11</f>
        <v>3025000</v>
      </c>
      <c r="G82" s="14" t="n">
        <f aca="false">E82+G81-F82</f>
        <v>-11125115</v>
      </c>
    </row>
    <row r="83" customFormat="false" ht="13.8" hidden="false" customHeight="false" outlineLevel="0" collapsed="false">
      <c r="A83" s="11"/>
      <c r="B83" s="12" t="s">
        <v>48</v>
      </c>
      <c r="C83" s="13" t="s">
        <v>18</v>
      </c>
      <c r="D83" s="13" t="n">
        <v>55</v>
      </c>
      <c r="E83" s="14"/>
      <c r="F83" s="26" t="n">
        <f aca="false">275000*12</f>
        <v>3300000</v>
      </c>
      <c r="G83" s="14" t="n">
        <f aca="false">E83+G82-F83</f>
        <v>-14425115</v>
      </c>
    </row>
    <row r="84" customFormat="false" ht="13.8" hidden="false" customHeight="false" outlineLevel="0" collapsed="false">
      <c r="A84" s="11"/>
      <c r="B84" s="12"/>
      <c r="C84" s="13" t="s">
        <v>18</v>
      </c>
      <c r="D84" s="13" t="n">
        <v>55</v>
      </c>
      <c r="E84" s="14"/>
      <c r="F84" s="26"/>
      <c r="G84" s="14" t="n">
        <f aca="false">E84+G83-F84</f>
        <v>-14425115</v>
      </c>
    </row>
    <row r="85" customFormat="false" ht="13.8" hidden="false" customHeight="false" outlineLevel="0" collapsed="false">
      <c r="A85" s="11"/>
      <c r="B85" s="12"/>
      <c r="C85" s="13" t="s">
        <v>18</v>
      </c>
      <c r="D85" s="13" t="n">
        <v>55</v>
      </c>
      <c r="E85" s="14"/>
      <c r="F85" s="14"/>
      <c r="G85" s="14" t="n">
        <f aca="false">E85+G84-F85</f>
        <v>-14425115</v>
      </c>
    </row>
    <row r="86" customFormat="false" ht="13.8" hidden="false" customHeight="false" outlineLevel="0" collapsed="false">
      <c r="A86" s="11"/>
      <c r="B86" s="12"/>
      <c r="C86" s="13" t="s">
        <v>18</v>
      </c>
      <c r="D86" s="13" t="n">
        <v>55</v>
      </c>
      <c r="E86" s="14"/>
      <c r="F86" s="14"/>
      <c r="G86" s="14" t="n">
        <f aca="false">E86+G85-F86</f>
        <v>-14425115</v>
      </c>
    </row>
    <row r="87" customFormat="false" ht="15" hidden="false" customHeight="false" outlineLevel="0" collapsed="false">
      <c r="A87" s="11"/>
      <c r="B87" s="12"/>
      <c r="C87" s="13" t="s">
        <v>18</v>
      </c>
      <c r="D87" s="13" t="n">
        <v>55</v>
      </c>
      <c r="E87" s="14"/>
      <c r="F87" s="14"/>
      <c r="G87" s="14" t="n">
        <f aca="false">E87+G86-F87</f>
        <v>-14425115</v>
      </c>
    </row>
    <row r="88" customFormat="false" ht="15" hidden="false" customHeight="false" outlineLevel="0" collapsed="false">
      <c r="A88" s="28"/>
      <c r="B88" s="29"/>
      <c r="C88" s="13" t="s">
        <v>18</v>
      </c>
      <c r="D88" s="13" t="n">
        <v>55</v>
      </c>
      <c r="E88" s="30"/>
      <c r="F88" s="30"/>
      <c r="G88" s="14"/>
    </row>
    <row r="89" customFormat="false" ht="15" hidden="false" customHeight="false" outlineLevel="0" collapsed="false">
      <c r="A89" s="31"/>
      <c r="B89" s="29" t="s">
        <v>49</v>
      </c>
      <c r="C89" s="13"/>
      <c r="D89" s="13"/>
      <c r="E89" s="30" t="n">
        <f aca="false">+SUM(E10:E88)</f>
        <v>70000000</v>
      </c>
      <c r="F89" s="30" t="n">
        <f aca="false">+SUM(F10:F88)</f>
        <v>84425115</v>
      </c>
      <c r="G89" s="32" t="n">
        <f aca="false">E89+G88-F89</f>
        <v>-14425115</v>
      </c>
    </row>
    <row r="90" customFormat="false" ht="15" hidden="false" customHeight="false" outlineLevel="0" collapsed="false">
      <c r="A90" s="7"/>
      <c r="B90" s="7"/>
      <c r="C90" s="7"/>
      <c r="D90" s="7"/>
      <c r="E90" s="7"/>
      <c r="F90" s="7"/>
      <c r="G90" s="7"/>
    </row>
    <row r="91" customFormat="false" ht="15" hidden="false" customHeight="false" outlineLevel="0" collapsed="false">
      <c r="A91" s="7"/>
      <c r="B91" s="7"/>
      <c r="C91" s="7"/>
      <c r="D91" s="7"/>
      <c r="E91" s="8" t="s">
        <v>50</v>
      </c>
      <c r="F91" s="8"/>
      <c r="G91" s="8"/>
    </row>
    <row r="92" customFormat="false" ht="15" hidden="false" customHeight="false" outlineLevel="0" collapsed="false">
      <c r="A92" s="33" t="s">
        <v>51</v>
      </c>
      <c r="B92" s="33"/>
      <c r="C92" s="33"/>
      <c r="D92" s="7"/>
      <c r="E92" s="7"/>
      <c r="F92" s="7"/>
      <c r="G92" s="7"/>
    </row>
    <row r="93" customFormat="false" ht="15" hidden="false" customHeight="false" outlineLevel="0" collapsed="false">
      <c r="A93" s="33" t="s">
        <v>52</v>
      </c>
      <c r="B93" s="33"/>
      <c r="C93" s="33"/>
      <c r="D93" s="33" t="s">
        <v>53</v>
      </c>
      <c r="E93" s="33"/>
      <c r="F93" s="33"/>
      <c r="G93" s="33"/>
    </row>
    <row r="94" customFormat="false" ht="15" hidden="false" customHeight="false" outlineLevel="0" collapsed="false">
      <c r="A94" s="34"/>
      <c r="B94" s="34"/>
      <c r="C94" s="34"/>
      <c r="D94" s="34"/>
      <c r="E94" s="34"/>
      <c r="F94" s="34"/>
      <c r="G94" s="34"/>
    </row>
    <row r="95" customFormat="false" ht="15" hidden="false" customHeight="false" outlineLevel="0" collapsed="false">
      <c r="A95" s="34"/>
      <c r="B95" s="34"/>
      <c r="C95" s="34"/>
      <c r="D95" s="34"/>
      <c r="E95" s="34"/>
      <c r="F95" s="34"/>
      <c r="G95" s="34"/>
    </row>
    <row r="96" customFormat="false" ht="15" hidden="false" customHeight="false" outlineLevel="0" collapsed="false">
      <c r="A96" s="7"/>
      <c r="B96" s="7"/>
      <c r="C96" s="7"/>
      <c r="D96" s="7"/>
      <c r="E96" s="7"/>
      <c r="F96" s="7"/>
      <c r="G96" s="7"/>
    </row>
    <row r="97" customFormat="false" ht="15" hidden="false" customHeight="false" outlineLevel="0" collapsed="false">
      <c r="E97" s="33"/>
    </row>
    <row r="98" customFormat="false" ht="15" hidden="false" customHeight="false" outlineLevel="0" collapsed="false"/>
    <row r="99" customFormat="false" ht="15" hidden="false" customHeight="false" outlineLevel="0" collapsed="false">
      <c r="A99" s="33" t="s">
        <v>54</v>
      </c>
      <c r="B99" s="33"/>
      <c r="C99" s="33"/>
      <c r="D99" s="33" t="s">
        <v>55</v>
      </c>
      <c r="E99" s="33"/>
      <c r="F99" s="33"/>
      <c r="G99" s="33"/>
    </row>
    <row r="100" customFormat="false" ht="15" hidden="false" customHeight="false" outlineLevel="0" collapsed="false">
      <c r="E100" s="0" t="s">
        <v>56</v>
      </c>
    </row>
  </sheetData>
  <mergeCells count="15">
    <mergeCell ref="A1:A4"/>
    <mergeCell ref="B1:D2"/>
    <mergeCell ref="E1:G1"/>
    <mergeCell ref="E2:G2"/>
    <mergeCell ref="B3:D3"/>
    <mergeCell ref="E3:G3"/>
    <mergeCell ref="B4:D4"/>
    <mergeCell ref="E4:G4"/>
    <mergeCell ref="A5:G5"/>
    <mergeCell ref="E91:G91"/>
    <mergeCell ref="A92:C92"/>
    <mergeCell ref="A93:C93"/>
    <mergeCell ref="D93:G93"/>
    <mergeCell ref="A99:C99"/>
    <mergeCell ref="D99:G99"/>
  </mergeCells>
  <printOptions headings="false" gridLines="false" gridLinesSet="true" horizontalCentered="false" verticalCentered="false"/>
  <pageMargins left="0.55" right="0.118055555555556" top="0.747916666666667" bottom="0.118055555555556" header="0.511805555555555" footer="0.511805555555555"/>
  <pageSetup paperSize="9" scale="100" firstPageNumber="0" fitToWidth="1" fitToHeight="1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O60"/>
  <sheetViews>
    <sheetView windowProtection="false"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60" workbookViewId="0">
      <selection pane="topLeft" activeCell="A1" activeCellId="0" sqref="A1"/>
    </sheetView>
  </sheetViews>
  <sheetFormatPr defaultRowHeight="12.8"/>
  <cols>
    <col collapsed="false" hidden="false" max="1" min="1" style="0" width="18.0867346938776"/>
    <col collapsed="false" hidden="false" max="6" min="2" style="0" width="8.50510204081633"/>
    <col collapsed="false" hidden="false" max="7" min="7" style="0" width="11.3418367346939"/>
    <col collapsed="false" hidden="false" max="10" min="8" style="0" width="8.50510204081633"/>
    <col collapsed="false" hidden="false" max="11" min="11" style="0" width="9.58673469387755"/>
    <col collapsed="false" hidden="false" max="12" min="12" style="0" width="8.50510204081633"/>
    <col collapsed="false" hidden="false" max="15" min="13" style="0" width="11.3418367346939"/>
    <col collapsed="false" hidden="false" max="1025" min="16" style="0" width="8.50510204081633"/>
  </cols>
  <sheetData>
    <row r="1" customFormat="false" ht="18" hidden="false" customHeight="false" outlineLevel="0" collapsed="false">
      <c r="A1" s="35" t="s">
        <v>57</v>
      </c>
      <c r="B1" s="35"/>
      <c r="C1" s="35"/>
      <c r="D1" s="35"/>
      <c r="E1" s="35"/>
      <c r="F1" s="35"/>
      <c r="G1" s="35"/>
    </row>
    <row r="2" customFormat="false" ht="15.75" hidden="false" customHeight="false" outlineLevel="0" collapsed="false">
      <c r="A2" s="36" t="s">
        <v>58</v>
      </c>
      <c r="B2" s="37" t="s">
        <v>59</v>
      </c>
      <c r="C2" s="37"/>
      <c r="D2" s="37"/>
      <c r="E2" s="37"/>
      <c r="F2" s="37"/>
      <c r="G2" s="37"/>
    </row>
    <row r="3" customFormat="false" ht="15.75" hidden="false" customHeight="false" outlineLevel="0" collapsed="false">
      <c r="A3" s="36" t="s">
        <v>60</v>
      </c>
      <c r="B3" s="38" t="s">
        <v>61</v>
      </c>
      <c r="C3" s="38"/>
      <c r="D3" s="38"/>
      <c r="E3" s="38"/>
      <c r="F3" s="38"/>
      <c r="G3" s="38"/>
    </row>
    <row r="4" customFormat="false" ht="15.75" hidden="false" customHeight="false" outlineLevel="0" collapsed="false">
      <c r="A4" s="36"/>
      <c r="B4" s="38"/>
      <c r="C4" s="38"/>
      <c r="D4" s="38"/>
      <c r="E4" s="38"/>
      <c r="F4" s="38"/>
      <c r="G4" s="38"/>
      <c r="K4" s="39"/>
      <c r="L4" s="39"/>
      <c r="M4" s="39"/>
      <c r="N4" s="39"/>
      <c r="O4" s="39"/>
    </row>
    <row r="5" customFormat="false" ht="15.75" hidden="false" customHeight="false" outlineLevel="0" collapsed="false">
      <c r="A5" s="36" t="s">
        <v>62</v>
      </c>
      <c r="B5" s="40" t="s">
        <v>63</v>
      </c>
      <c r="C5" s="40"/>
      <c r="D5" s="40"/>
      <c r="E5" s="40"/>
      <c r="F5" s="40"/>
      <c r="G5" s="41"/>
      <c r="K5" s="42"/>
      <c r="M5" s="42"/>
      <c r="N5" s="42"/>
      <c r="O5" s="42"/>
    </row>
    <row r="6" customFormat="false" ht="15.75" hidden="false" customHeight="false" outlineLevel="0" collapsed="false">
      <c r="A6" s="36"/>
      <c r="B6" s="43"/>
      <c r="C6" s="43"/>
      <c r="D6" s="43"/>
      <c r="E6" s="43"/>
      <c r="F6" s="43"/>
      <c r="G6" s="41"/>
      <c r="K6" s="42"/>
      <c r="M6" s="42"/>
      <c r="N6" s="42"/>
      <c r="O6" s="42"/>
    </row>
    <row r="7" customFormat="false" ht="15.75" hidden="false" customHeight="false" outlineLevel="0" collapsed="false">
      <c r="A7" s="44"/>
      <c r="B7" s="45"/>
      <c r="C7" s="45"/>
      <c r="D7" s="45"/>
      <c r="E7" s="45"/>
      <c r="F7" s="45"/>
      <c r="G7" s="46"/>
      <c r="K7" s="42"/>
      <c r="M7" s="42"/>
      <c r="N7" s="42"/>
      <c r="O7" s="42"/>
    </row>
    <row r="8" customFormat="false" ht="15.75" hidden="false" customHeight="false" outlineLevel="0" collapsed="false">
      <c r="A8" s="44"/>
      <c r="B8" s="45"/>
      <c r="C8" s="45"/>
      <c r="D8" s="45"/>
      <c r="E8" s="47" t="s">
        <v>64</v>
      </c>
      <c r="F8" s="47"/>
      <c r="G8" s="47"/>
      <c r="K8" s="42"/>
      <c r="M8" s="42"/>
      <c r="N8" s="42"/>
      <c r="O8" s="42"/>
    </row>
    <row r="9" customFormat="false" ht="15.75" hidden="false" customHeight="false" outlineLevel="0" collapsed="false">
      <c r="A9" s="44"/>
      <c r="B9" s="45"/>
      <c r="C9" s="45"/>
      <c r="D9" s="45"/>
      <c r="E9" s="45"/>
      <c r="F9" s="45"/>
      <c r="G9" s="46"/>
      <c r="K9" s="42"/>
      <c r="M9" s="42"/>
      <c r="N9" s="42"/>
      <c r="O9" s="42"/>
    </row>
    <row r="10" customFormat="false" ht="15.75" hidden="false" customHeight="false" outlineLevel="0" collapsed="false">
      <c r="A10" s="48" t="s">
        <v>65</v>
      </c>
      <c r="B10" s="49" t="s">
        <v>66</v>
      </c>
      <c r="C10" s="49"/>
      <c r="D10" s="45"/>
      <c r="E10" s="45"/>
      <c r="F10" s="45"/>
      <c r="G10" s="46"/>
      <c r="K10" s="42"/>
      <c r="M10" s="42"/>
      <c r="N10" s="42"/>
      <c r="O10" s="42"/>
    </row>
    <row r="11" customFormat="false" ht="16.5" hidden="false" customHeight="false" outlineLevel="0" collapsed="false">
      <c r="A11" s="50"/>
      <c r="B11" s="51"/>
      <c r="C11" s="51"/>
      <c r="D11" s="51"/>
      <c r="E11" s="52" t="s">
        <v>55</v>
      </c>
      <c r="F11" s="52"/>
      <c r="G11" s="52"/>
      <c r="K11" s="42"/>
      <c r="M11" s="42"/>
      <c r="N11" s="42"/>
      <c r="O11" s="42"/>
    </row>
    <row r="12" customFormat="false" ht="13.8" hidden="false" customHeight="false" outlineLevel="0" collapsed="false">
      <c r="K12" s="42"/>
      <c r="M12" s="42"/>
      <c r="N12" s="42"/>
      <c r="O12" s="42"/>
    </row>
    <row r="13" customFormat="false" ht="15.75" hidden="false" customHeight="false" outlineLevel="0" collapsed="false">
      <c r="M13" s="42"/>
      <c r="N13" s="42"/>
      <c r="O13" s="42"/>
    </row>
    <row r="14" customFormat="false" ht="17.35" hidden="false" customHeight="false" outlineLevel="0" collapsed="false">
      <c r="A14" s="35" t="s">
        <v>57</v>
      </c>
      <c r="B14" s="35"/>
      <c r="C14" s="35"/>
      <c r="D14" s="35"/>
      <c r="E14" s="35"/>
      <c r="F14" s="35"/>
      <c r="G14" s="35"/>
    </row>
    <row r="15" customFormat="false" ht="15" hidden="false" customHeight="false" outlineLevel="0" collapsed="false">
      <c r="A15" s="36" t="s">
        <v>58</v>
      </c>
      <c r="B15" s="37" t="s">
        <v>59</v>
      </c>
      <c r="C15" s="37"/>
      <c r="D15" s="37"/>
      <c r="E15" s="37"/>
      <c r="F15" s="37"/>
      <c r="G15" s="37"/>
    </row>
    <row r="16" customFormat="false" ht="15" hidden="false" customHeight="false" outlineLevel="0" collapsed="false">
      <c r="A16" s="36" t="s">
        <v>60</v>
      </c>
      <c r="B16" s="38" t="s">
        <v>61</v>
      </c>
      <c r="C16" s="38"/>
      <c r="D16" s="38"/>
      <c r="E16" s="38"/>
      <c r="F16" s="38"/>
      <c r="G16" s="38"/>
    </row>
    <row r="17" customFormat="false" ht="15" hidden="false" customHeight="false" outlineLevel="0" collapsed="false">
      <c r="A17" s="36"/>
      <c r="B17" s="38"/>
      <c r="C17" s="38"/>
      <c r="D17" s="38"/>
      <c r="E17" s="38"/>
      <c r="F17" s="38"/>
      <c r="G17" s="38"/>
    </row>
    <row r="18" customFormat="false" ht="15" hidden="false" customHeight="false" outlineLevel="0" collapsed="false">
      <c r="A18" s="36" t="s">
        <v>62</v>
      </c>
      <c r="B18" s="40" t="s">
        <v>67</v>
      </c>
      <c r="C18" s="40"/>
      <c r="D18" s="40"/>
      <c r="E18" s="40"/>
      <c r="F18" s="40"/>
      <c r="G18" s="41"/>
    </row>
    <row r="19" customFormat="false" ht="15" hidden="false" customHeight="false" outlineLevel="0" collapsed="false">
      <c r="A19" s="36"/>
      <c r="B19" s="43"/>
      <c r="C19" s="43"/>
      <c r="D19" s="43"/>
      <c r="E19" s="43"/>
      <c r="F19" s="43"/>
      <c r="G19" s="41"/>
    </row>
    <row r="20" customFormat="false" ht="15" hidden="false" customHeight="false" outlineLevel="0" collapsed="false">
      <c r="A20" s="44"/>
      <c r="B20" s="45"/>
      <c r="C20" s="45"/>
      <c r="D20" s="45"/>
      <c r="E20" s="45"/>
      <c r="F20" s="45"/>
      <c r="G20" s="46"/>
    </row>
    <row r="21" customFormat="false" ht="15" hidden="false" customHeight="false" outlineLevel="0" collapsed="false">
      <c r="A21" s="44"/>
      <c r="B21" s="45"/>
      <c r="C21" s="45"/>
      <c r="D21" s="45"/>
      <c r="E21" s="47" t="s">
        <v>64</v>
      </c>
      <c r="F21" s="47"/>
      <c r="G21" s="47"/>
    </row>
    <row r="22" customFormat="false" ht="15" hidden="false" customHeight="false" outlineLevel="0" collapsed="false">
      <c r="A22" s="44"/>
      <c r="B22" s="45"/>
      <c r="C22" s="45"/>
      <c r="D22" s="45"/>
      <c r="E22" s="45"/>
      <c r="F22" s="45"/>
      <c r="G22" s="46"/>
    </row>
    <row r="23" customFormat="false" ht="15" hidden="false" customHeight="false" outlineLevel="0" collapsed="false">
      <c r="A23" s="48" t="s">
        <v>65</v>
      </c>
      <c r="B23" s="49" t="s">
        <v>66</v>
      </c>
      <c r="C23" s="49"/>
      <c r="D23" s="45"/>
      <c r="E23" s="45"/>
      <c r="F23" s="45"/>
      <c r="G23" s="46"/>
    </row>
    <row r="24" customFormat="false" ht="15" hidden="false" customHeight="false" outlineLevel="0" collapsed="false">
      <c r="A24" s="50"/>
      <c r="B24" s="51"/>
      <c r="C24" s="51"/>
      <c r="D24" s="51"/>
      <c r="E24" s="52" t="s">
        <v>55</v>
      </c>
      <c r="F24" s="52"/>
      <c r="G24" s="52"/>
    </row>
    <row r="25" customFormat="false" ht="15.75" hidden="false" customHeight="false" outlineLevel="0" collapsed="false"/>
    <row r="26" customFormat="false" ht="17.35" hidden="false" customHeight="false" outlineLevel="0" collapsed="false">
      <c r="A26" s="35" t="s">
        <v>57</v>
      </c>
      <c r="B26" s="35"/>
      <c r="C26" s="35"/>
      <c r="D26" s="35"/>
      <c r="E26" s="35"/>
      <c r="F26" s="35"/>
      <c r="G26" s="35"/>
    </row>
    <row r="27" customFormat="false" ht="15" hidden="false" customHeight="false" outlineLevel="0" collapsed="false">
      <c r="A27" s="36" t="s">
        <v>58</v>
      </c>
      <c r="B27" s="37" t="s">
        <v>59</v>
      </c>
      <c r="C27" s="37"/>
      <c r="D27" s="37"/>
      <c r="E27" s="37"/>
      <c r="F27" s="37"/>
      <c r="G27" s="37"/>
    </row>
    <row r="28" customFormat="false" ht="15" hidden="false" customHeight="false" outlineLevel="0" collapsed="false">
      <c r="A28" s="36" t="s">
        <v>60</v>
      </c>
      <c r="B28" s="38" t="s">
        <v>61</v>
      </c>
      <c r="C28" s="38"/>
      <c r="D28" s="38"/>
      <c r="E28" s="38"/>
      <c r="F28" s="38"/>
      <c r="G28" s="38"/>
    </row>
    <row r="29" customFormat="false" ht="15" hidden="false" customHeight="false" outlineLevel="0" collapsed="false">
      <c r="A29" s="36"/>
      <c r="B29" s="38"/>
      <c r="C29" s="38"/>
      <c r="D29" s="38"/>
      <c r="E29" s="38"/>
      <c r="F29" s="38"/>
      <c r="G29" s="38"/>
    </row>
    <row r="30" customFormat="false" ht="15" hidden="false" customHeight="false" outlineLevel="0" collapsed="false">
      <c r="A30" s="36" t="s">
        <v>62</v>
      </c>
      <c r="B30" s="40" t="s">
        <v>68</v>
      </c>
      <c r="C30" s="40"/>
      <c r="D30" s="40"/>
      <c r="E30" s="40"/>
      <c r="F30" s="40"/>
      <c r="G30" s="41"/>
    </row>
    <row r="31" customFormat="false" ht="15" hidden="false" customHeight="false" outlineLevel="0" collapsed="false">
      <c r="A31" s="36"/>
      <c r="B31" s="43"/>
      <c r="C31" s="43"/>
      <c r="D31" s="43"/>
      <c r="E31" s="43"/>
      <c r="F31" s="43"/>
      <c r="G31" s="41"/>
    </row>
    <row r="32" customFormat="false" ht="15" hidden="false" customHeight="false" outlineLevel="0" collapsed="false">
      <c r="A32" s="44"/>
      <c r="B32" s="45"/>
      <c r="C32" s="45"/>
      <c r="D32" s="45"/>
      <c r="E32" s="45"/>
      <c r="F32" s="45"/>
      <c r="G32" s="46"/>
    </row>
    <row r="33" customFormat="false" ht="15" hidden="false" customHeight="false" outlineLevel="0" collapsed="false">
      <c r="A33" s="44"/>
      <c r="B33" s="45"/>
      <c r="C33" s="45"/>
      <c r="D33" s="45"/>
      <c r="E33" s="47" t="s">
        <v>64</v>
      </c>
      <c r="F33" s="47"/>
      <c r="G33" s="47"/>
    </row>
    <row r="34" customFormat="false" ht="15" hidden="false" customHeight="false" outlineLevel="0" collapsed="false">
      <c r="A34" s="44"/>
      <c r="B34" s="45"/>
      <c r="C34" s="45"/>
      <c r="D34" s="45"/>
      <c r="E34" s="45"/>
      <c r="F34" s="45"/>
      <c r="G34" s="46"/>
    </row>
    <row r="35" customFormat="false" ht="15" hidden="false" customHeight="false" outlineLevel="0" collapsed="false">
      <c r="A35" s="48" t="s">
        <v>65</v>
      </c>
      <c r="B35" s="49" t="s">
        <v>66</v>
      </c>
      <c r="C35" s="49"/>
      <c r="D35" s="45"/>
      <c r="E35" s="45"/>
      <c r="F35" s="45"/>
      <c r="G35" s="46"/>
    </row>
    <row r="36" customFormat="false" ht="15" hidden="false" customHeight="false" outlineLevel="0" collapsed="false">
      <c r="A36" s="50"/>
      <c r="B36" s="51"/>
      <c r="C36" s="51"/>
      <c r="D36" s="51"/>
      <c r="E36" s="52" t="s">
        <v>55</v>
      </c>
      <c r="F36" s="52"/>
      <c r="G36" s="52"/>
    </row>
    <row r="37" customFormat="false" ht="15.75" hidden="false" customHeight="false" outlineLevel="0" collapsed="false"/>
    <row r="38" customFormat="false" ht="18" hidden="false" customHeight="false" outlineLevel="0" collapsed="false">
      <c r="A38" s="35" t="s">
        <v>57</v>
      </c>
      <c r="B38" s="35"/>
      <c r="C38" s="35"/>
      <c r="D38" s="35"/>
      <c r="E38" s="35"/>
      <c r="F38" s="35"/>
      <c r="G38" s="35"/>
    </row>
    <row r="39" customFormat="false" ht="15.75" hidden="false" customHeight="false" outlineLevel="0" collapsed="false">
      <c r="A39" s="36" t="s">
        <v>58</v>
      </c>
      <c r="B39" s="37" t="s">
        <v>59</v>
      </c>
      <c r="C39" s="37"/>
      <c r="D39" s="37"/>
      <c r="E39" s="37"/>
      <c r="F39" s="37"/>
      <c r="G39" s="37"/>
    </row>
    <row r="40" customFormat="false" ht="15.75" hidden="false" customHeight="false" outlineLevel="0" collapsed="false">
      <c r="A40" s="36" t="s">
        <v>60</v>
      </c>
      <c r="B40" s="38" t="s">
        <v>69</v>
      </c>
      <c r="C40" s="38"/>
      <c r="D40" s="38"/>
      <c r="E40" s="38"/>
      <c r="F40" s="38"/>
      <c r="G40" s="38"/>
    </row>
    <row r="41" customFormat="false" ht="15.75" hidden="false" customHeight="false" outlineLevel="0" collapsed="false">
      <c r="A41" s="36"/>
      <c r="B41" s="38"/>
      <c r="C41" s="38"/>
      <c r="D41" s="38"/>
      <c r="E41" s="38"/>
      <c r="F41" s="38"/>
      <c r="G41" s="38"/>
    </row>
    <row r="42" customFormat="false" ht="15.75" hidden="false" customHeight="false" outlineLevel="0" collapsed="false">
      <c r="A42" s="36" t="s">
        <v>62</v>
      </c>
      <c r="B42" s="40" t="s">
        <v>70</v>
      </c>
      <c r="C42" s="40"/>
      <c r="D42" s="40"/>
      <c r="E42" s="40"/>
      <c r="F42" s="40"/>
      <c r="G42" s="41"/>
    </row>
    <row r="43" customFormat="false" ht="15.75" hidden="false" customHeight="false" outlineLevel="0" collapsed="false">
      <c r="A43" s="36"/>
      <c r="B43" s="43"/>
      <c r="C43" s="43"/>
      <c r="D43" s="43"/>
      <c r="E43" s="43"/>
      <c r="F43" s="43"/>
      <c r="G43" s="41"/>
    </row>
    <row r="44" customFormat="false" ht="15.75" hidden="false" customHeight="false" outlineLevel="0" collapsed="false">
      <c r="A44" s="44"/>
      <c r="B44" s="45"/>
      <c r="C44" s="45"/>
      <c r="D44" s="45"/>
      <c r="E44" s="45"/>
      <c r="F44" s="45"/>
      <c r="G44" s="46"/>
    </row>
    <row r="45" customFormat="false" ht="15" hidden="false" customHeight="false" outlineLevel="0" collapsed="false">
      <c r="A45" s="44"/>
      <c r="B45" s="45"/>
      <c r="C45" s="45"/>
      <c r="D45" s="45"/>
      <c r="E45" s="47" t="s">
        <v>64</v>
      </c>
      <c r="F45" s="47"/>
      <c r="G45" s="47"/>
    </row>
    <row r="46" customFormat="false" ht="15.75" hidden="false" customHeight="false" outlineLevel="0" collapsed="false">
      <c r="A46" s="44"/>
      <c r="B46" s="45"/>
      <c r="C46" s="45"/>
      <c r="D46" s="45"/>
      <c r="E46" s="45"/>
      <c r="F46" s="45"/>
      <c r="G46" s="46"/>
    </row>
    <row r="47" customFormat="false" ht="15.75" hidden="false" customHeight="false" outlineLevel="0" collapsed="false">
      <c r="A47" s="48" t="s">
        <v>65</v>
      </c>
      <c r="B47" s="49" t="s">
        <v>71</v>
      </c>
      <c r="C47" s="49"/>
      <c r="D47" s="45"/>
      <c r="E47" s="45"/>
      <c r="F47" s="45"/>
      <c r="G47" s="46"/>
    </row>
    <row r="48" customFormat="false" ht="16.5" hidden="false" customHeight="false" outlineLevel="0" collapsed="false">
      <c r="A48" s="50"/>
      <c r="B48" s="51"/>
      <c r="C48" s="51"/>
      <c r="D48" s="51"/>
      <c r="E48" s="52" t="s">
        <v>55</v>
      </c>
      <c r="F48" s="52"/>
      <c r="G48" s="52"/>
    </row>
    <row r="49" customFormat="false" ht="15.75" hidden="false" customHeight="false" outlineLevel="0" collapsed="false"/>
    <row r="50" customFormat="false" ht="17.35" hidden="false" customHeight="false" outlineLevel="0" collapsed="false">
      <c r="A50" s="35" t="s">
        <v>57</v>
      </c>
      <c r="B50" s="35"/>
      <c r="C50" s="35"/>
      <c r="D50" s="35"/>
      <c r="E50" s="35"/>
      <c r="F50" s="35"/>
      <c r="G50" s="35"/>
    </row>
    <row r="51" customFormat="false" ht="15" hidden="false" customHeight="false" outlineLevel="0" collapsed="false">
      <c r="A51" s="36" t="s">
        <v>58</v>
      </c>
      <c r="B51" s="37" t="s">
        <v>59</v>
      </c>
      <c r="C51" s="37"/>
      <c r="D51" s="37"/>
      <c r="E51" s="37"/>
      <c r="F51" s="37"/>
      <c r="G51" s="37"/>
    </row>
    <row r="52" customFormat="false" ht="15" hidden="false" customHeight="false" outlineLevel="0" collapsed="false">
      <c r="A52" s="36" t="s">
        <v>60</v>
      </c>
      <c r="B52" s="38" t="s">
        <v>72</v>
      </c>
      <c r="C52" s="38"/>
      <c r="D52" s="38"/>
      <c r="E52" s="38"/>
      <c r="F52" s="38"/>
      <c r="G52" s="38"/>
    </row>
    <row r="53" customFormat="false" ht="15" hidden="false" customHeight="false" outlineLevel="0" collapsed="false">
      <c r="A53" s="36"/>
      <c r="B53" s="38"/>
      <c r="C53" s="38"/>
      <c r="D53" s="38"/>
      <c r="E53" s="38"/>
      <c r="F53" s="38"/>
      <c r="G53" s="38"/>
    </row>
    <row r="54" customFormat="false" ht="15" hidden="false" customHeight="false" outlineLevel="0" collapsed="false">
      <c r="A54" s="36" t="s">
        <v>62</v>
      </c>
      <c r="B54" s="40" t="s">
        <v>73</v>
      </c>
      <c r="C54" s="40"/>
      <c r="D54" s="40"/>
      <c r="E54" s="40"/>
      <c r="F54" s="40"/>
      <c r="G54" s="41"/>
    </row>
    <row r="55" customFormat="false" ht="15" hidden="false" customHeight="false" outlineLevel="0" collapsed="false">
      <c r="A55" s="36"/>
      <c r="B55" s="43"/>
      <c r="C55" s="43"/>
      <c r="D55" s="43"/>
      <c r="E55" s="43"/>
      <c r="F55" s="43"/>
      <c r="G55" s="41"/>
    </row>
    <row r="56" customFormat="false" ht="15" hidden="false" customHeight="false" outlineLevel="0" collapsed="false">
      <c r="A56" s="44"/>
      <c r="B56" s="45"/>
      <c r="C56" s="45"/>
      <c r="D56" s="45"/>
      <c r="E56" s="45"/>
      <c r="F56" s="45"/>
      <c r="G56" s="46"/>
    </row>
    <row r="57" customFormat="false" ht="15" hidden="false" customHeight="false" outlineLevel="0" collapsed="false">
      <c r="A57" s="44"/>
      <c r="B57" s="45"/>
      <c r="C57" s="45"/>
      <c r="D57" s="45"/>
      <c r="E57" s="47" t="s">
        <v>64</v>
      </c>
      <c r="F57" s="47"/>
      <c r="G57" s="47"/>
    </row>
    <row r="58" customFormat="false" ht="15" hidden="false" customHeight="false" outlineLevel="0" collapsed="false">
      <c r="A58" s="44"/>
      <c r="B58" s="45"/>
      <c r="C58" s="45"/>
      <c r="D58" s="45"/>
      <c r="E58" s="45"/>
      <c r="F58" s="45"/>
      <c r="G58" s="46"/>
    </row>
    <row r="59" customFormat="false" ht="15" hidden="false" customHeight="false" outlineLevel="0" collapsed="false">
      <c r="A59" s="48" t="s">
        <v>65</v>
      </c>
      <c r="B59" s="49" t="s">
        <v>74</v>
      </c>
      <c r="C59" s="49"/>
      <c r="D59" s="45"/>
      <c r="E59" s="45"/>
      <c r="F59" s="45"/>
      <c r="G59" s="46"/>
    </row>
    <row r="60" customFormat="false" ht="15" hidden="false" customHeight="false" outlineLevel="0" collapsed="false">
      <c r="A60" s="50"/>
      <c r="B60" s="51"/>
      <c r="C60" s="51"/>
      <c r="D60" s="51"/>
      <c r="E60" s="52" t="s">
        <v>55</v>
      </c>
      <c r="F60" s="52"/>
      <c r="G60" s="52"/>
    </row>
  </sheetData>
  <mergeCells count="35">
    <mergeCell ref="A1:G1"/>
    <mergeCell ref="B2:G2"/>
    <mergeCell ref="B3:G4"/>
    <mergeCell ref="B6:F6"/>
    <mergeCell ref="E8:G8"/>
    <mergeCell ref="B10:C10"/>
    <mergeCell ref="E11:G11"/>
    <mergeCell ref="A14:G14"/>
    <mergeCell ref="B15:G15"/>
    <mergeCell ref="B16:G17"/>
    <mergeCell ref="B19:F19"/>
    <mergeCell ref="E21:G21"/>
    <mergeCell ref="B23:C23"/>
    <mergeCell ref="E24:G24"/>
    <mergeCell ref="A26:G26"/>
    <mergeCell ref="B27:G27"/>
    <mergeCell ref="B28:G29"/>
    <mergeCell ref="B31:F31"/>
    <mergeCell ref="E33:G33"/>
    <mergeCell ref="B35:C35"/>
    <mergeCell ref="E36:G36"/>
    <mergeCell ref="A38:G38"/>
    <mergeCell ref="B39:G39"/>
    <mergeCell ref="B40:G41"/>
    <mergeCell ref="B43:F43"/>
    <mergeCell ref="E45:G45"/>
    <mergeCell ref="B47:C47"/>
    <mergeCell ref="E48:G48"/>
    <mergeCell ref="A50:G50"/>
    <mergeCell ref="B51:G51"/>
    <mergeCell ref="B52:G53"/>
    <mergeCell ref="B55:F55"/>
    <mergeCell ref="E57:G57"/>
    <mergeCell ref="B59:C59"/>
    <mergeCell ref="E60:G60"/>
  </mergeCells>
  <printOptions headings="false" gridLines="false" gridLinesSet="true" horizontalCentered="false" verticalCentered="false"/>
  <pageMargins left="0.75" right="0.75" top="0.235416666666667" bottom="0.235416666666667" header="0.511805555555555" footer="0.511805555555555"/>
  <pageSetup paperSize="9" scale="100" firstPageNumber="0" fitToWidth="1" fitToHeight="1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G192"/>
  <sheetViews>
    <sheetView windowProtection="false"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60" workbookViewId="0">
      <selection pane="topLeft" activeCell="A1" activeCellId="0" sqref="A1"/>
    </sheetView>
  </sheetViews>
  <sheetFormatPr defaultRowHeight="12.8"/>
  <cols>
    <col collapsed="false" hidden="false" max="1" min="1" style="0" width="20.1122448979592"/>
    <col collapsed="false" hidden="false" max="2" min="2" style="0" width="14.3112244897959"/>
    <col collapsed="false" hidden="false" max="3" min="3" style="0" width="3.10714285714286"/>
    <col collapsed="false" hidden="false" max="4" min="4" style="0" width="3.51020408163265"/>
    <col collapsed="false" hidden="false" max="6" min="5" style="0" width="8.50510204081633"/>
    <col collapsed="false" hidden="false" max="7" min="7" style="0" width="13.6326530612245"/>
    <col collapsed="false" hidden="false" max="1025" min="8" style="0" width="8.50510204081633"/>
  </cols>
  <sheetData>
    <row r="1" customFormat="false" ht="18" hidden="false" customHeight="false" outlineLevel="0" collapsed="false">
      <c r="A1" s="35" t="s">
        <v>57</v>
      </c>
      <c r="B1" s="35"/>
      <c r="C1" s="35"/>
      <c r="D1" s="35"/>
      <c r="E1" s="35"/>
      <c r="F1" s="35"/>
      <c r="G1" s="35"/>
    </row>
    <row r="2" customFormat="false" ht="15.75" hidden="false" customHeight="false" outlineLevel="0" collapsed="false">
      <c r="A2" s="36" t="s">
        <v>58</v>
      </c>
      <c r="B2" s="37" t="s">
        <v>59</v>
      </c>
      <c r="C2" s="37"/>
      <c r="D2" s="37"/>
      <c r="E2" s="37"/>
      <c r="F2" s="37"/>
      <c r="G2" s="37"/>
    </row>
    <row r="3" customFormat="false" ht="15.75" hidden="false" customHeight="false" outlineLevel="0" collapsed="false">
      <c r="A3" s="36" t="s">
        <v>60</v>
      </c>
      <c r="B3" s="38" t="s">
        <v>75</v>
      </c>
      <c r="C3" s="38"/>
      <c r="D3" s="38"/>
      <c r="E3" s="38"/>
      <c r="F3" s="38"/>
      <c r="G3" s="38"/>
    </row>
    <row r="4" customFormat="false" ht="15.75" hidden="false" customHeight="false" outlineLevel="0" collapsed="false">
      <c r="A4" s="36"/>
      <c r="B4" s="38"/>
      <c r="C4" s="38"/>
      <c r="D4" s="38"/>
      <c r="E4" s="38"/>
      <c r="F4" s="38"/>
      <c r="G4" s="38"/>
    </row>
    <row r="5" customFormat="false" ht="15.75" hidden="false" customHeight="false" outlineLevel="0" collapsed="false">
      <c r="A5" s="36" t="s">
        <v>62</v>
      </c>
      <c r="B5" s="40" t="s">
        <v>76</v>
      </c>
      <c r="C5" s="40"/>
      <c r="D5" s="40"/>
      <c r="E5" s="40"/>
      <c r="F5" s="40"/>
      <c r="G5" s="41"/>
    </row>
    <row r="6" customFormat="false" ht="15.75" hidden="false" customHeight="false" outlineLevel="0" collapsed="false">
      <c r="A6" s="36"/>
      <c r="B6" s="43"/>
      <c r="C6" s="43"/>
      <c r="D6" s="43"/>
      <c r="E6" s="43"/>
      <c r="F6" s="43"/>
      <c r="G6" s="41"/>
    </row>
    <row r="7" customFormat="false" ht="15.75" hidden="false" customHeight="false" outlineLevel="0" collapsed="false">
      <c r="A7" s="44"/>
      <c r="B7" s="45"/>
      <c r="C7" s="45"/>
      <c r="D7" s="45"/>
      <c r="E7" s="45"/>
      <c r="F7" s="45"/>
      <c r="G7" s="46"/>
    </row>
    <row r="8" customFormat="false" ht="15.75" hidden="false" customHeight="false" outlineLevel="0" collapsed="false">
      <c r="A8" s="44"/>
      <c r="B8" s="45"/>
      <c r="C8" s="45"/>
      <c r="D8" s="45"/>
      <c r="E8" s="47" t="s">
        <v>77</v>
      </c>
      <c r="F8" s="47"/>
      <c r="G8" s="47"/>
    </row>
    <row r="9" customFormat="false" ht="15.75" hidden="false" customHeight="false" outlineLevel="0" collapsed="false">
      <c r="A9" s="44"/>
      <c r="B9" s="45"/>
      <c r="C9" s="45"/>
      <c r="D9" s="45"/>
      <c r="E9" s="45"/>
      <c r="F9" s="45"/>
      <c r="G9" s="46"/>
    </row>
    <row r="10" customFormat="false" ht="15.75" hidden="false" customHeight="false" outlineLevel="0" collapsed="false">
      <c r="A10" s="48" t="s">
        <v>65</v>
      </c>
      <c r="B10" s="49" t="s">
        <v>78</v>
      </c>
      <c r="C10" s="49"/>
      <c r="D10" s="45"/>
      <c r="E10" s="45"/>
      <c r="F10" s="45"/>
      <c r="G10" s="46"/>
    </row>
    <row r="11" customFormat="false" ht="16.5" hidden="false" customHeight="false" outlineLevel="0" collapsed="false">
      <c r="A11" s="50"/>
      <c r="B11" s="51"/>
      <c r="C11" s="51"/>
      <c r="D11" s="51"/>
      <c r="E11" s="52" t="s">
        <v>55</v>
      </c>
      <c r="F11" s="52"/>
      <c r="G11" s="52"/>
    </row>
    <row r="12" customFormat="false" ht="15.75" hidden="false" customHeight="false" outlineLevel="0" collapsed="false"/>
    <row r="13" customFormat="false" ht="17.35" hidden="false" customHeight="false" outlineLevel="0" collapsed="false">
      <c r="A13" s="35" t="s">
        <v>57</v>
      </c>
      <c r="B13" s="35"/>
      <c r="C13" s="35"/>
      <c r="D13" s="35"/>
      <c r="E13" s="35"/>
      <c r="F13" s="35"/>
      <c r="G13" s="35"/>
    </row>
    <row r="14" customFormat="false" ht="15" hidden="false" customHeight="false" outlineLevel="0" collapsed="false">
      <c r="A14" s="36" t="s">
        <v>58</v>
      </c>
      <c r="B14" s="37" t="s">
        <v>59</v>
      </c>
      <c r="C14" s="37"/>
      <c r="D14" s="37"/>
      <c r="E14" s="37"/>
      <c r="F14" s="37"/>
      <c r="G14" s="37"/>
    </row>
    <row r="15" customFormat="false" ht="15" hidden="false" customHeight="false" outlineLevel="0" collapsed="false">
      <c r="A15" s="36" t="s">
        <v>60</v>
      </c>
      <c r="B15" s="38" t="s">
        <v>79</v>
      </c>
      <c r="C15" s="38"/>
      <c r="D15" s="38"/>
      <c r="E15" s="38"/>
      <c r="F15" s="38"/>
      <c r="G15" s="38"/>
    </row>
    <row r="16" customFormat="false" ht="15" hidden="false" customHeight="false" outlineLevel="0" collapsed="false">
      <c r="A16" s="36"/>
      <c r="B16" s="38"/>
      <c r="C16" s="38"/>
      <c r="D16" s="38"/>
      <c r="E16" s="38"/>
      <c r="F16" s="38"/>
      <c r="G16" s="38"/>
    </row>
    <row r="17" customFormat="false" ht="15" hidden="false" customHeight="false" outlineLevel="0" collapsed="false">
      <c r="A17" s="36" t="s">
        <v>62</v>
      </c>
      <c r="B17" s="40" t="s">
        <v>80</v>
      </c>
      <c r="C17" s="40"/>
      <c r="D17" s="40"/>
      <c r="E17" s="40"/>
      <c r="F17" s="40"/>
      <c r="G17" s="41"/>
    </row>
    <row r="18" customFormat="false" ht="15" hidden="false" customHeight="false" outlineLevel="0" collapsed="false">
      <c r="A18" s="36"/>
      <c r="B18" s="43"/>
      <c r="C18" s="43"/>
      <c r="D18" s="43"/>
      <c r="E18" s="43"/>
      <c r="F18" s="43"/>
      <c r="G18" s="41"/>
    </row>
    <row r="19" customFormat="false" ht="15" hidden="false" customHeight="false" outlineLevel="0" collapsed="false">
      <c r="A19" s="44"/>
      <c r="B19" s="45"/>
      <c r="C19" s="45"/>
      <c r="D19" s="45"/>
      <c r="E19" s="45"/>
      <c r="F19" s="45"/>
      <c r="G19" s="46"/>
    </row>
    <row r="20" customFormat="false" ht="15" hidden="false" customHeight="false" outlineLevel="0" collapsed="false">
      <c r="A20" s="44"/>
      <c r="B20" s="45"/>
      <c r="C20" s="45"/>
      <c r="D20" s="45"/>
      <c r="E20" s="47" t="s">
        <v>81</v>
      </c>
      <c r="F20" s="47"/>
      <c r="G20" s="47"/>
    </row>
    <row r="21" customFormat="false" ht="15" hidden="false" customHeight="false" outlineLevel="0" collapsed="false">
      <c r="A21" s="44"/>
      <c r="B21" s="45"/>
      <c r="C21" s="45"/>
      <c r="D21" s="45"/>
      <c r="E21" s="45"/>
      <c r="F21" s="45"/>
      <c r="G21" s="46"/>
    </row>
    <row r="22" customFormat="false" ht="15" hidden="false" customHeight="false" outlineLevel="0" collapsed="false">
      <c r="A22" s="48" t="s">
        <v>65</v>
      </c>
      <c r="B22" s="49" t="s">
        <v>82</v>
      </c>
      <c r="C22" s="49"/>
      <c r="D22" s="45"/>
      <c r="E22" s="45"/>
      <c r="F22" s="45"/>
      <c r="G22" s="46"/>
    </row>
    <row r="23" customFormat="false" ht="15" hidden="false" customHeight="false" outlineLevel="0" collapsed="false">
      <c r="A23" s="50"/>
      <c r="B23" s="51"/>
      <c r="C23" s="51"/>
      <c r="D23" s="51"/>
      <c r="E23" s="52" t="s">
        <v>55</v>
      </c>
      <c r="F23" s="52"/>
      <c r="G23" s="52"/>
    </row>
    <row r="24" customFormat="false" ht="15.75" hidden="false" customHeight="false" outlineLevel="0" collapsed="false"/>
    <row r="25" customFormat="false" ht="17.35" hidden="false" customHeight="false" outlineLevel="0" collapsed="false">
      <c r="A25" s="35" t="s">
        <v>57</v>
      </c>
      <c r="B25" s="35"/>
      <c r="C25" s="35"/>
      <c r="D25" s="35"/>
      <c r="E25" s="35"/>
      <c r="F25" s="35"/>
      <c r="G25" s="35"/>
    </row>
    <row r="26" customFormat="false" ht="15" hidden="false" customHeight="false" outlineLevel="0" collapsed="false">
      <c r="A26" s="36" t="s">
        <v>58</v>
      </c>
      <c r="B26" s="37" t="s">
        <v>59</v>
      </c>
      <c r="C26" s="37"/>
      <c r="D26" s="37"/>
      <c r="E26" s="37"/>
      <c r="F26" s="37"/>
      <c r="G26" s="37"/>
    </row>
    <row r="27" customFormat="false" ht="15" hidden="false" customHeight="false" outlineLevel="0" collapsed="false">
      <c r="A27" s="36" t="s">
        <v>60</v>
      </c>
      <c r="B27" s="38" t="s">
        <v>83</v>
      </c>
      <c r="C27" s="38"/>
      <c r="D27" s="38"/>
      <c r="E27" s="38"/>
      <c r="F27" s="38"/>
      <c r="G27" s="38"/>
    </row>
    <row r="28" customFormat="false" ht="15" hidden="false" customHeight="false" outlineLevel="0" collapsed="false">
      <c r="A28" s="36"/>
      <c r="B28" s="38"/>
      <c r="C28" s="38"/>
      <c r="D28" s="38"/>
      <c r="E28" s="38"/>
      <c r="F28" s="38"/>
      <c r="G28" s="38"/>
    </row>
    <row r="29" customFormat="false" ht="15" hidden="false" customHeight="false" outlineLevel="0" collapsed="false">
      <c r="A29" s="36" t="s">
        <v>62</v>
      </c>
      <c r="B29" s="40" t="s">
        <v>76</v>
      </c>
      <c r="C29" s="40"/>
      <c r="D29" s="40"/>
      <c r="E29" s="40"/>
      <c r="F29" s="40"/>
      <c r="G29" s="41"/>
    </row>
    <row r="30" customFormat="false" ht="15" hidden="false" customHeight="false" outlineLevel="0" collapsed="false">
      <c r="A30" s="36"/>
      <c r="B30" s="43"/>
      <c r="C30" s="43"/>
      <c r="D30" s="43"/>
      <c r="E30" s="43"/>
      <c r="F30" s="43"/>
      <c r="G30" s="41"/>
    </row>
    <row r="31" customFormat="false" ht="15" hidden="false" customHeight="false" outlineLevel="0" collapsed="false">
      <c r="A31" s="44"/>
      <c r="B31" s="45"/>
      <c r="C31" s="45"/>
      <c r="D31" s="45"/>
      <c r="E31" s="45"/>
      <c r="F31" s="45"/>
      <c r="G31" s="46"/>
    </row>
    <row r="32" customFormat="false" ht="15" hidden="false" customHeight="false" outlineLevel="0" collapsed="false">
      <c r="A32" s="44"/>
      <c r="B32" s="45"/>
      <c r="C32" s="45"/>
      <c r="D32" s="45"/>
      <c r="E32" s="47" t="s">
        <v>81</v>
      </c>
      <c r="F32" s="47"/>
      <c r="G32" s="47"/>
    </row>
    <row r="33" customFormat="false" ht="15" hidden="false" customHeight="false" outlineLevel="0" collapsed="false">
      <c r="A33" s="44"/>
      <c r="B33" s="45"/>
      <c r="C33" s="45"/>
      <c r="D33" s="45"/>
      <c r="E33" s="45"/>
      <c r="F33" s="45"/>
      <c r="G33" s="46"/>
    </row>
    <row r="34" customFormat="false" ht="15" hidden="false" customHeight="false" outlineLevel="0" collapsed="false">
      <c r="A34" s="48" t="s">
        <v>65</v>
      </c>
      <c r="B34" s="49" t="s">
        <v>84</v>
      </c>
      <c r="C34" s="49"/>
      <c r="D34" s="45"/>
      <c r="E34" s="45"/>
      <c r="F34" s="45"/>
      <c r="G34" s="46"/>
    </row>
    <row r="35" customFormat="false" ht="15" hidden="false" customHeight="false" outlineLevel="0" collapsed="false">
      <c r="A35" s="50"/>
      <c r="B35" s="51"/>
      <c r="C35" s="51"/>
      <c r="D35" s="51"/>
      <c r="E35" s="52" t="s">
        <v>55</v>
      </c>
      <c r="F35" s="52"/>
      <c r="G35" s="52"/>
    </row>
    <row r="36" customFormat="false" ht="15.75" hidden="false" customHeight="false" outlineLevel="0" collapsed="false"/>
    <row r="37" customFormat="false" ht="17.35" hidden="false" customHeight="false" outlineLevel="0" collapsed="false">
      <c r="A37" s="35" t="s">
        <v>57</v>
      </c>
      <c r="B37" s="35"/>
      <c r="C37" s="35"/>
      <c r="D37" s="35"/>
      <c r="E37" s="35"/>
      <c r="F37" s="35"/>
      <c r="G37" s="35"/>
    </row>
    <row r="38" customFormat="false" ht="15" hidden="false" customHeight="false" outlineLevel="0" collapsed="false">
      <c r="A38" s="36" t="s">
        <v>58</v>
      </c>
      <c r="B38" s="37" t="s">
        <v>59</v>
      </c>
      <c r="C38" s="37"/>
      <c r="D38" s="37"/>
      <c r="E38" s="37"/>
      <c r="F38" s="37"/>
      <c r="G38" s="37"/>
    </row>
    <row r="39" customFormat="false" ht="15" hidden="false" customHeight="false" outlineLevel="0" collapsed="false">
      <c r="A39" s="36" t="s">
        <v>60</v>
      </c>
      <c r="B39" s="38" t="s">
        <v>85</v>
      </c>
      <c r="C39" s="38"/>
      <c r="D39" s="38"/>
      <c r="E39" s="38"/>
      <c r="F39" s="38"/>
      <c r="G39" s="38"/>
    </row>
    <row r="40" customFormat="false" ht="15" hidden="false" customHeight="false" outlineLevel="0" collapsed="false">
      <c r="A40" s="36"/>
      <c r="B40" s="38"/>
      <c r="C40" s="38"/>
      <c r="D40" s="38"/>
      <c r="E40" s="38"/>
      <c r="F40" s="38"/>
      <c r="G40" s="38"/>
    </row>
    <row r="41" customFormat="false" ht="15" hidden="false" customHeight="false" outlineLevel="0" collapsed="false">
      <c r="A41" s="36" t="s">
        <v>62</v>
      </c>
      <c r="B41" s="40" t="s">
        <v>76</v>
      </c>
      <c r="C41" s="40"/>
      <c r="D41" s="40"/>
      <c r="E41" s="40"/>
      <c r="F41" s="40"/>
      <c r="G41" s="41"/>
    </row>
    <row r="42" customFormat="false" ht="15" hidden="false" customHeight="false" outlineLevel="0" collapsed="false">
      <c r="A42" s="36"/>
      <c r="B42" s="43"/>
      <c r="C42" s="43"/>
      <c r="D42" s="43"/>
      <c r="E42" s="43"/>
      <c r="F42" s="43"/>
      <c r="G42" s="41"/>
    </row>
    <row r="43" customFormat="false" ht="15" hidden="false" customHeight="false" outlineLevel="0" collapsed="false">
      <c r="A43" s="44"/>
      <c r="B43" s="45"/>
      <c r="C43" s="45"/>
      <c r="D43" s="45"/>
      <c r="E43" s="45"/>
      <c r="F43" s="45"/>
      <c r="G43" s="46"/>
    </row>
    <row r="44" customFormat="false" ht="15" hidden="false" customHeight="false" outlineLevel="0" collapsed="false">
      <c r="A44" s="44"/>
      <c r="B44" s="45"/>
      <c r="C44" s="45"/>
      <c r="D44" s="45"/>
      <c r="E44" s="47" t="s">
        <v>86</v>
      </c>
      <c r="F44" s="47"/>
      <c r="G44" s="47"/>
    </row>
    <row r="45" customFormat="false" ht="15" hidden="false" customHeight="false" outlineLevel="0" collapsed="false">
      <c r="A45" s="44"/>
      <c r="B45" s="45"/>
      <c r="C45" s="45"/>
      <c r="D45" s="45"/>
      <c r="E45" s="45"/>
      <c r="F45" s="45"/>
      <c r="G45" s="46"/>
    </row>
    <row r="46" customFormat="false" ht="15" hidden="false" customHeight="false" outlineLevel="0" collapsed="false">
      <c r="A46" s="48" t="s">
        <v>65</v>
      </c>
      <c r="B46" s="49" t="s">
        <v>87</v>
      </c>
      <c r="C46" s="49"/>
      <c r="D46" s="45"/>
      <c r="E46" s="45"/>
      <c r="F46" s="45"/>
      <c r="G46" s="46"/>
    </row>
    <row r="47" customFormat="false" ht="15" hidden="false" customHeight="false" outlineLevel="0" collapsed="false">
      <c r="A47" s="50"/>
      <c r="B47" s="51"/>
      <c r="C47" s="51"/>
      <c r="D47" s="51"/>
      <c r="E47" s="52" t="s">
        <v>55</v>
      </c>
      <c r="F47" s="52"/>
      <c r="G47" s="52"/>
    </row>
    <row r="48" customFormat="false" ht="15.75" hidden="false" customHeight="false" outlineLevel="0" collapsed="false"/>
    <row r="49" customFormat="false" ht="17.35" hidden="false" customHeight="false" outlineLevel="0" collapsed="false">
      <c r="A49" s="35" t="s">
        <v>57</v>
      </c>
      <c r="B49" s="35"/>
      <c r="C49" s="35"/>
      <c r="D49" s="35"/>
      <c r="E49" s="35"/>
      <c r="F49" s="35"/>
      <c r="G49" s="35"/>
    </row>
    <row r="50" customFormat="false" ht="15" hidden="false" customHeight="false" outlineLevel="0" collapsed="false">
      <c r="A50" s="36" t="s">
        <v>58</v>
      </c>
      <c r="B50" s="37" t="s">
        <v>59</v>
      </c>
      <c r="C50" s="37"/>
      <c r="D50" s="37"/>
      <c r="E50" s="37"/>
      <c r="F50" s="37"/>
      <c r="G50" s="37"/>
    </row>
    <row r="51" customFormat="false" ht="15" hidden="false" customHeight="false" outlineLevel="0" collapsed="false">
      <c r="A51" s="36" t="s">
        <v>60</v>
      </c>
      <c r="B51" s="38" t="s">
        <v>88</v>
      </c>
      <c r="C51" s="38"/>
      <c r="D51" s="38"/>
      <c r="E51" s="38"/>
      <c r="F51" s="38"/>
      <c r="G51" s="38"/>
    </row>
    <row r="52" customFormat="false" ht="15" hidden="false" customHeight="false" outlineLevel="0" collapsed="false">
      <c r="A52" s="36"/>
      <c r="B52" s="38"/>
      <c r="C52" s="38"/>
      <c r="D52" s="38"/>
      <c r="E52" s="38"/>
      <c r="F52" s="38"/>
      <c r="G52" s="38"/>
    </row>
    <row r="53" customFormat="false" ht="15" hidden="false" customHeight="false" outlineLevel="0" collapsed="false">
      <c r="A53" s="36" t="s">
        <v>62</v>
      </c>
      <c r="B53" s="40" t="s">
        <v>76</v>
      </c>
      <c r="C53" s="40"/>
      <c r="D53" s="40"/>
      <c r="E53" s="40"/>
      <c r="F53" s="40"/>
      <c r="G53" s="41"/>
    </row>
    <row r="54" customFormat="false" ht="15" hidden="false" customHeight="false" outlineLevel="0" collapsed="false">
      <c r="A54" s="36"/>
      <c r="B54" s="43"/>
      <c r="C54" s="43"/>
      <c r="D54" s="43"/>
      <c r="E54" s="43"/>
      <c r="F54" s="43"/>
      <c r="G54" s="41"/>
    </row>
    <row r="55" customFormat="false" ht="15" hidden="false" customHeight="false" outlineLevel="0" collapsed="false">
      <c r="A55" s="44"/>
      <c r="B55" s="45"/>
      <c r="C55" s="45"/>
      <c r="D55" s="45"/>
      <c r="E55" s="45"/>
      <c r="F55" s="45"/>
      <c r="G55" s="46"/>
    </row>
    <row r="56" customFormat="false" ht="15" hidden="false" customHeight="false" outlineLevel="0" collapsed="false">
      <c r="A56" s="44"/>
      <c r="B56" s="45"/>
      <c r="C56" s="45"/>
      <c r="D56" s="45"/>
      <c r="E56" s="47" t="s">
        <v>89</v>
      </c>
      <c r="F56" s="47"/>
      <c r="G56" s="47"/>
    </row>
    <row r="57" customFormat="false" ht="15" hidden="false" customHeight="false" outlineLevel="0" collapsed="false">
      <c r="A57" s="44"/>
      <c r="B57" s="45"/>
      <c r="C57" s="45"/>
      <c r="D57" s="45"/>
      <c r="E57" s="45"/>
      <c r="F57" s="45"/>
      <c r="G57" s="46"/>
    </row>
    <row r="58" customFormat="false" ht="15" hidden="false" customHeight="false" outlineLevel="0" collapsed="false">
      <c r="A58" s="48" t="s">
        <v>65</v>
      </c>
      <c r="B58" s="49" t="s">
        <v>90</v>
      </c>
      <c r="C58" s="49"/>
      <c r="D58" s="45"/>
      <c r="E58" s="45"/>
      <c r="F58" s="45"/>
      <c r="G58" s="46"/>
    </row>
    <row r="59" customFormat="false" ht="15" hidden="false" customHeight="false" outlineLevel="0" collapsed="false">
      <c r="A59" s="50"/>
      <c r="B59" s="51"/>
      <c r="C59" s="51"/>
      <c r="D59" s="51"/>
      <c r="E59" s="52" t="s">
        <v>55</v>
      </c>
      <c r="F59" s="52"/>
      <c r="G59" s="52"/>
    </row>
    <row r="60" customFormat="false" ht="15.75" hidden="false" customHeight="false" outlineLevel="0" collapsed="false"/>
    <row r="61" customFormat="false" ht="17.35" hidden="false" customHeight="false" outlineLevel="0" collapsed="false">
      <c r="A61" s="35" t="s">
        <v>57</v>
      </c>
      <c r="B61" s="35"/>
      <c r="C61" s="35"/>
      <c r="D61" s="35"/>
      <c r="E61" s="35"/>
      <c r="F61" s="35"/>
      <c r="G61" s="35"/>
    </row>
    <row r="62" customFormat="false" ht="15" hidden="false" customHeight="false" outlineLevel="0" collapsed="false">
      <c r="A62" s="36" t="s">
        <v>58</v>
      </c>
      <c r="B62" s="37" t="s">
        <v>59</v>
      </c>
      <c r="C62" s="37"/>
      <c r="D62" s="37"/>
      <c r="E62" s="37"/>
      <c r="F62" s="37"/>
      <c r="G62" s="37"/>
    </row>
    <row r="63" customFormat="false" ht="15" hidden="false" customHeight="false" outlineLevel="0" collapsed="false">
      <c r="A63" s="36" t="s">
        <v>60</v>
      </c>
      <c r="B63" s="38" t="s">
        <v>91</v>
      </c>
      <c r="C63" s="38"/>
      <c r="D63" s="38"/>
      <c r="E63" s="38"/>
      <c r="F63" s="38"/>
      <c r="G63" s="38"/>
    </row>
    <row r="64" customFormat="false" ht="15" hidden="false" customHeight="false" outlineLevel="0" collapsed="false">
      <c r="A64" s="36"/>
      <c r="B64" s="38"/>
      <c r="C64" s="38"/>
      <c r="D64" s="38"/>
      <c r="E64" s="38"/>
      <c r="F64" s="38"/>
      <c r="G64" s="38"/>
    </row>
    <row r="65" customFormat="false" ht="15" hidden="false" customHeight="false" outlineLevel="0" collapsed="false">
      <c r="A65" s="36" t="s">
        <v>62</v>
      </c>
      <c r="B65" s="40" t="s">
        <v>76</v>
      </c>
      <c r="C65" s="40"/>
      <c r="D65" s="40"/>
      <c r="E65" s="40"/>
      <c r="F65" s="40"/>
      <c r="G65" s="41"/>
    </row>
    <row r="66" customFormat="false" ht="15" hidden="false" customHeight="false" outlineLevel="0" collapsed="false">
      <c r="A66" s="36"/>
      <c r="B66" s="43"/>
      <c r="C66" s="43"/>
      <c r="D66" s="43"/>
      <c r="E66" s="43"/>
      <c r="F66" s="43"/>
      <c r="G66" s="41"/>
    </row>
    <row r="67" customFormat="false" ht="15" hidden="false" customHeight="false" outlineLevel="0" collapsed="false">
      <c r="A67" s="44"/>
      <c r="B67" s="45"/>
      <c r="C67" s="45"/>
      <c r="D67" s="45"/>
      <c r="E67" s="45"/>
      <c r="F67" s="45"/>
      <c r="G67" s="46"/>
    </row>
    <row r="68" customFormat="false" ht="15" hidden="false" customHeight="false" outlineLevel="0" collapsed="false">
      <c r="A68" s="44"/>
      <c r="B68" s="45"/>
      <c r="C68" s="45"/>
      <c r="D68" s="45"/>
      <c r="E68" s="47" t="s">
        <v>92</v>
      </c>
      <c r="F68" s="47"/>
      <c r="G68" s="47"/>
    </row>
    <row r="69" customFormat="false" ht="15" hidden="false" customHeight="false" outlineLevel="0" collapsed="false">
      <c r="A69" s="44"/>
      <c r="B69" s="45"/>
      <c r="C69" s="45"/>
      <c r="D69" s="45"/>
      <c r="E69" s="45"/>
      <c r="F69" s="45"/>
      <c r="G69" s="46"/>
    </row>
    <row r="70" customFormat="false" ht="15" hidden="false" customHeight="false" outlineLevel="0" collapsed="false">
      <c r="A70" s="48" t="s">
        <v>65</v>
      </c>
      <c r="B70" s="49" t="s">
        <v>93</v>
      </c>
      <c r="C70" s="49"/>
      <c r="D70" s="45"/>
      <c r="E70" s="45"/>
      <c r="F70" s="45"/>
      <c r="G70" s="46"/>
    </row>
    <row r="71" customFormat="false" ht="15" hidden="false" customHeight="false" outlineLevel="0" collapsed="false">
      <c r="A71" s="50"/>
      <c r="B71" s="51"/>
      <c r="C71" s="51"/>
      <c r="D71" s="51"/>
      <c r="E71" s="52" t="s">
        <v>55</v>
      </c>
      <c r="F71" s="52"/>
      <c r="G71" s="52"/>
    </row>
    <row r="72" customFormat="false" ht="15.75" hidden="false" customHeight="false" outlineLevel="0" collapsed="false"/>
    <row r="73" customFormat="false" ht="17.35" hidden="false" customHeight="false" outlineLevel="0" collapsed="false">
      <c r="A73" s="35" t="s">
        <v>57</v>
      </c>
      <c r="B73" s="35"/>
      <c r="C73" s="35"/>
      <c r="D73" s="35"/>
      <c r="E73" s="35"/>
      <c r="F73" s="35"/>
      <c r="G73" s="35"/>
    </row>
    <row r="74" customFormat="false" ht="15" hidden="false" customHeight="false" outlineLevel="0" collapsed="false">
      <c r="A74" s="36" t="s">
        <v>58</v>
      </c>
      <c r="B74" s="37" t="s">
        <v>59</v>
      </c>
      <c r="C74" s="37"/>
      <c r="D74" s="37"/>
      <c r="E74" s="37"/>
      <c r="F74" s="37"/>
      <c r="G74" s="37"/>
    </row>
    <row r="75" customFormat="false" ht="15" hidden="false" customHeight="false" outlineLevel="0" collapsed="false">
      <c r="A75" s="36" t="s">
        <v>60</v>
      </c>
      <c r="B75" s="38" t="s">
        <v>94</v>
      </c>
      <c r="C75" s="38"/>
      <c r="D75" s="38"/>
      <c r="E75" s="38"/>
      <c r="F75" s="38"/>
      <c r="G75" s="38"/>
    </row>
    <row r="76" customFormat="false" ht="15" hidden="false" customHeight="false" outlineLevel="0" collapsed="false">
      <c r="A76" s="36"/>
      <c r="B76" s="38"/>
      <c r="C76" s="38"/>
      <c r="D76" s="38"/>
      <c r="E76" s="38"/>
      <c r="F76" s="38"/>
      <c r="G76" s="38"/>
    </row>
    <row r="77" customFormat="false" ht="15" hidden="false" customHeight="false" outlineLevel="0" collapsed="false">
      <c r="A77" s="36" t="s">
        <v>62</v>
      </c>
      <c r="B77" s="40" t="s">
        <v>76</v>
      </c>
      <c r="C77" s="40"/>
      <c r="D77" s="40"/>
      <c r="E77" s="40"/>
      <c r="F77" s="40"/>
      <c r="G77" s="41"/>
    </row>
    <row r="78" customFormat="false" ht="15" hidden="false" customHeight="false" outlineLevel="0" collapsed="false">
      <c r="A78" s="36"/>
      <c r="B78" s="43"/>
      <c r="C78" s="43"/>
      <c r="D78" s="43"/>
      <c r="E78" s="43"/>
      <c r="F78" s="43"/>
      <c r="G78" s="41"/>
    </row>
    <row r="79" customFormat="false" ht="15" hidden="false" customHeight="false" outlineLevel="0" collapsed="false">
      <c r="A79" s="44"/>
      <c r="B79" s="45"/>
      <c r="C79" s="45"/>
      <c r="D79" s="45"/>
      <c r="E79" s="45"/>
      <c r="F79" s="45"/>
      <c r="G79" s="46"/>
    </row>
    <row r="80" customFormat="false" ht="15" hidden="false" customHeight="false" outlineLevel="0" collapsed="false">
      <c r="A80" s="44"/>
      <c r="B80" s="45"/>
      <c r="C80" s="45"/>
      <c r="D80" s="45"/>
      <c r="E80" s="47" t="s">
        <v>95</v>
      </c>
      <c r="F80" s="47"/>
      <c r="G80" s="47"/>
    </row>
    <row r="81" customFormat="false" ht="15" hidden="false" customHeight="false" outlineLevel="0" collapsed="false">
      <c r="A81" s="44"/>
      <c r="B81" s="45"/>
      <c r="C81" s="45"/>
      <c r="D81" s="45"/>
      <c r="E81" s="45"/>
      <c r="F81" s="45"/>
      <c r="G81" s="46"/>
    </row>
    <row r="82" customFormat="false" ht="15" hidden="false" customHeight="false" outlineLevel="0" collapsed="false">
      <c r="A82" s="48" t="s">
        <v>65</v>
      </c>
      <c r="B82" s="49" t="s">
        <v>96</v>
      </c>
      <c r="C82" s="49"/>
      <c r="D82" s="45"/>
      <c r="E82" s="45"/>
      <c r="F82" s="45"/>
      <c r="G82" s="46"/>
    </row>
    <row r="83" customFormat="false" ht="15" hidden="false" customHeight="false" outlineLevel="0" collapsed="false">
      <c r="A83" s="50"/>
      <c r="B83" s="51"/>
      <c r="C83" s="51"/>
      <c r="D83" s="51"/>
      <c r="E83" s="52" t="s">
        <v>55</v>
      </c>
      <c r="F83" s="52"/>
      <c r="G83" s="52"/>
    </row>
    <row r="84" customFormat="false" ht="15.75" hidden="false" customHeight="false" outlineLevel="0" collapsed="false"/>
    <row r="85" customFormat="false" ht="17.35" hidden="false" customHeight="false" outlineLevel="0" collapsed="false">
      <c r="A85" s="35" t="s">
        <v>57</v>
      </c>
      <c r="B85" s="35"/>
      <c r="C85" s="35"/>
      <c r="D85" s="35"/>
      <c r="E85" s="35"/>
      <c r="F85" s="35"/>
      <c r="G85" s="35"/>
    </row>
    <row r="86" customFormat="false" ht="15" hidden="false" customHeight="false" outlineLevel="0" collapsed="false">
      <c r="A86" s="36" t="s">
        <v>58</v>
      </c>
      <c r="B86" s="37" t="s">
        <v>59</v>
      </c>
      <c r="C86" s="37"/>
      <c r="D86" s="37"/>
      <c r="E86" s="37"/>
      <c r="F86" s="37"/>
      <c r="G86" s="37"/>
    </row>
    <row r="87" customFormat="false" ht="15" hidden="false" customHeight="false" outlineLevel="0" collapsed="false">
      <c r="A87" s="36" t="s">
        <v>60</v>
      </c>
      <c r="B87" s="38" t="s">
        <v>97</v>
      </c>
      <c r="C87" s="38"/>
      <c r="D87" s="38"/>
      <c r="E87" s="38"/>
      <c r="F87" s="38"/>
      <c r="G87" s="38"/>
    </row>
    <row r="88" customFormat="false" ht="15" hidden="false" customHeight="false" outlineLevel="0" collapsed="false">
      <c r="A88" s="36"/>
      <c r="B88" s="38"/>
      <c r="C88" s="38"/>
      <c r="D88" s="38"/>
      <c r="E88" s="38"/>
      <c r="F88" s="38"/>
      <c r="G88" s="38"/>
    </row>
    <row r="89" customFormat="false" ht="15" hidden="false" customHeight="false" outlineLevel="0" collapsed="false">
      <c r="A89" s="36" t="s">
        <v>62</v>
      </c>
      <c r="B89" s="40" t="s">
        <v>76</v>
      </c>
      <c r="C89" s="40"/>
      <c r="D89" s="40"/>
      <c r="E89" s="40"/>
      <c r="F89" s="40"/>
      <c r="G89" s="41"/>
    </row>
    <row r="90" customFormat="false" ht="15" hidden="false" customHeight="false" outlineLevel="0" collapsed="false">
      <c r="A90" s="36"/>
      <c r="B90" s="43"/>
      <c r="C90" s="43"/>
      <c r="D90" s="43"/>
      <c r="E90" s="43"/>
      <c r="F90" s="43"/>
      <c r="G90" s="41"/>
    </row>
    <row r="91" customFormat="false" ht="15" hidden="false" customHeight="false" outlineLevel="0" collapsed="false">
      <c r="A91" s="44"/>
      <c r="B91" s="45"/>
      <c r="C91" s="45"/>
      <c r="D91" s="45"/>
      <c r="E91" s="45"/>
      <c r="F91" s="45"/>
      <c r="G91" s="46"/>
    </row>
    <row r="92" customFormat="false" ht="15" hidden="false" customHeight="false" outlineLevel="0" collapsed="false">
      <c r="A92" s="44"/>
      <c r="B92" s="45"/>
      <c r="C92" s="45"/>
      <c r="D92" s="45"/>
      <c r="E92" s="47" t="s">
        <v>98</v>
      </c>
      <c r="F92" s="47"/>
      <c r="G92" s="47"/>
    </row>
    <row r="93" customFormat="false" ht="15" hidden="false" customHeight="false" outlineLevel="0" collapsed="false">
      <c r="A93" s="44"/>
      <c r="B93" s="45"/>
      <c r="C93" s="45"/>
      <c r="D93" s="45"/>
      <c r="E93" s="45"/>
      <c r="F93" s="45"/>
      <c r="G93" s="46"/>
    </row>
    <row r="94" customFormat="false" ht="15" hidden="false" customHeight="false" outlineLevel="0" collapsed="false">
      <c r="A94" s="48" t="s">
        <v>65</v>
      </c>
      <c r="B94" s="49" t="s">
        <v>99</v>
      </c>
      <c r="C94" s="49"/>
      <c r="D94" s="45"/>
      <c r="E94" s="45"/>
      <c r="F94" s="45"/>
      <c r="G94" s="46"/>
    </row>
    <row r="95" customFormat="false" ht="15" hidden="false" customHeight="false" outlineLevel="0" collapsed="false">
      <c r="A95" s="50"/>
      <c r="B95" s="51"/>
      <c r="C95" s="51"/>
      <c r="D95" s="51"/>
      <c r="E95" s="52" t="s">
        <v>55</v>
      </c>
      <c r="F95" s="52"/>
      <c r="G95" s="52"/>
    </row>
    <row r="96" customFormat="false" ht="15.75" hidden="false" customHeight="false" outlineLevel="0" collapsed="false"/>
    <row r="97" customFormat="false" ht="17.35" hidden="false" customHeight="false" outlineLevel="0" collapsed="false">
      <c r="A97" s="35" t="s">
        <v>57</v>
      </c>
      <c r="B97" s="35"/>
      <c r="C97" s="35"/>
      <c r="D97" s="35"/>
      <c r="E97" s="35"/>
      <c r="F97" s="35"/>
      <c r="G97" s="35"/>
    </row>
    <row r="98" customFormat="false" ht="15" hidden="false" customHeight="false" outlineLevel="0" collapsed="false">
      <c r="A98" s="36" t="s">
        <v>58</v>
      </c>
      <c r="B98" s="37" t="s">
        <v>59</v>
      </c>
      <c r="C98" s="37"/>
      <c r="D98" s="37"/>
      <c r="E98" s="37"/>
      <c r="F98" s="37"/>
      <c r="G98" s="37"/>
    </row>
    <row r="99" customFormat="false" ht="15" hidden="false" customHeight="false" outlineLevel="0" collapsed="false">
      <c r="A99" s="36" t="s">
        <v>60</v>
      </c>
      <c r="B99" s="38" t="s">
        <v>100</v>
      </c>
      <c r="C99" s="38"/>
      <c r="D99" s="38"/>
      <c r="E99" s="38"/>
      <c r="F99" s="38"/>
      <c r="G99" s="38"/>
    </row>
    <row r="100" customFormat="false" ht="15" hidden="false" customHeight="false" outlineLevel="0" collapsed="false">
      <c r="A100" s="36"/>
      <c r="B100" s="38"/>
      <c r="C100" s="38"/>
      <c r="D100" s="38"/>
      <c r="E100" s="38"/>
      <c r="F100" s="38"/>
      <c r="G100" s="38"/>
    </row>
    <row r="101" customFormat="false" ht="15" hidden="false" customHeight="false" outlineLevel="0" collapsed="false">
      <c r="A101" s="36" t="s">
        <v>62</v>
      </c>
      <c r="B101" s="40" t="s">
        <v>76</v>
      </c>
      <c r="C101" s="40"/>
      <c r="D101" s="40"/>
      <c r="E101" s="40"/>
      <c r="F101" s="40"/>
      <c r="G101" s="41"/>
    </row>
    <row r="102" customFormat="false" ht="15" hidden="false" customHeight="false" outlineLevel="0" collapsed="false">
      <c r="A102" s="36"/>
      <c r="B102" s="43"/>
      <c r="C102" s="43"/>
      <c r="D102" s="43"/>
      <c r="E102" s="43"/>
      <c r="F102" s="43"/>
      <c r="G102" s="41"/>
    </row>
    <row r="103" customFormat="false" ht="15" hidden="false" customHeight="false" outlineLevel="0" collapsed="false">
      <c r="A103" s="44"/>
      <c r="B103" s="45"/>
      <c r="C103" s="45"/>
      <c r="D103" s="45"/>
      <c r="E103" s="45"/>
      <c r="F103" s="45"/>
      <c r="G103" s="46"/>
    </row>
    <row r="104" customFormat="false" ht="15" hidden="false" customHeight="false" outlineLevel="0" collapsed="false">
      <c r="A104" s="44"/>
      <c r="B104" s="45"/>
      <c r="C104" s="45"/>
      <c r="D104" s="45"/>
      <c r="E104" s="47" t="s">
        <v>101</v>
      </c>
      <c r="F104" s="47"/>
      <c r="G104" s="47"/>
    </row>
    <row r="105" customFormat="false" ht="15" hidden="false" customHeight="false" outlineLevel="0" collapsed="false">
      <c r="A105" s="44"/>
      <c r="B105" s="45"/>
      <c r="C105" s="45"/>
      <c r="D105" s="45"/>
      <c r="E105" s="45"/>
      <c r="F105" s="45"/>
      <c r="G105" s="46"/>
    </row>
    <row r="106" customFormat="false" ht="15" hidden="false" customHeight="false" outlineLevel="0" collapsed="false">
      <c r="A106" s="48" t="s">
        <v>65</v>
      </c>
      <c r="B106" s="49" t="s">
        <v>102</v>
      </c>
      <c r="C106" s="49"/>
      <c r="D106" s="45"/>
      <c r="E106" s="45"/>
      <c r="F106" s="45"/>
      <c r="G106" s="46"/>
    </row>
    <row r="107" customFormat="false" ht="15" hidden="false" customHeight="false" outlineLevel="0" collapsed="false">
      <c r="A107" s="50"/>
      <c r="B107" s="51"/>
      <c r="C107" s="51"/>
      <c r="D107" s="51"/>
      <c r="E107" s="52" t="s">
        <v>55</v>
      </c>
      <c r="F107" s="52"/>
      <c r="G107" s="52"/>
    </row>
    <row r="108" customFormat="false" ht="15.75" hidden="false" customHeight="false" outlineLevel="0" collapsed="false"/>
    <row r="109" customFormat="false" ht="17.35" hidden="false" customHeight="false" outlineLevel="0" collapsed="false">
      <c r="A109" s="35" t="s">
        <v>57</v>
      </c>
      <c r="B109" s="35"/>
      <c r="C109" s="35"/>
      <c r="D109" s="35"/>
      <c r="E109" s="35"/>
      <c r="F109" s="35"/>
      <c r="G109" s="35"/>
    </row>
    <row r="110" customFormat="false" ht="15" hidden="false" customHeight="false" outlineLevel="0" collapsed="false">
      <c r="A110" s="36" t="s">
        <v>58</v>
      </c>
      <c r="B110" s="37" t="s">
        <v>59</v>
      </c>
      <c r="C110" s="37"/>
      <c r="D110" s="37"/>
      <c r="E110" s="37"/>
      <c r="F110" s="37"/>
      <c r="G110" s="37"/>
    </row>
    <row r="111" customFormat="false" ht="15" hidden="false" customHeight="false" outlineLevel="0" collapsed="false">
      <c r="A111" s="36" t="s">
        <v>60</v>
      </c>
      <c r="B111" s="38" t="s">
        <v>75</v>
      </c>
      <c r="C111" s="38"/>
      <c r="D111" s="38"/>
      <c r="E111" s="38"/>
      <c r="F111" s="38"/>
      <c r="G111" s="38"/>
    </row>
    <row r="112" customFormat="false" ht="15" hidden="false" customHeight="false" outlineLevel="0" collapsed="false">
      <c r="A112" s="36"/>
      <c r="B112" s="38"/>
      <c r="C112" s="38"/>
      <c r="D112" s="38"/>
      <c r="E112" s="38"/>
      <c r="F112" s="38"/>
      <c r="G112" s="38"/>
    </row>
    <row r="113" customFormat="false" ht="15" hidden="false" customHeight="false" outlineLevel="0" collapsed="false">
      <c r="A113" s="36" t="s">
        <v>62</v>
      </c>
      <c r="B113" s="40" t="s">
        <v>103</v>
      </c>
      <c r="C113" s="40"/>
      <c r="D113" s="40"/>
      <c r="E113" s="40"/>
      <c r="F113" s="40"/>
      <c r="G113" s="41"/>
    </row>
    <row r="114" customFormat="false" ht="15" hidden="false" customHeight="false" outlineLevel="0" collapsed="false">
      <c r="A114" s="36"/>
      <c r="B114" s="43" t="s">
        <v>104</v>
      </c>
      <c r="C114" s="43"/>
      <c r="D114" s="43"/>
      <c r="E114" s="43"/>
      <c r="F114" s="43"/>
      <c r="G114" s="41"/>
    </row>
    <row r="115" customFormat="false" ht="15" hidden="false" customHeight="false" outlineLevel="0" collapsed="false">
      <c r="A115" s="44"/>
      <c r="B115" s="53"/>
      <c r="C115" s="53"/>
      <c r="D115" s="53"/>
      <c r="E115" s="53"/>
      <c r="F115" s="53"/>
      <c r="G115" s="41"/>
    </row>
    <row r="116" customFormat="false" ht="15" hidden="false" customHeight="false" outlineLevel="0" collapsed="false">
      <c r="A116" s="44"/>
      <c r="B116" s="45"/>
      <c r="C116" s="45"/>
      <c r="D116" s="45"/>
      <c r="E116" s="45"/>
      <c r="F116" s="45"/>
      <c r="G116" s="46"/>
    </row>
    <row r="117" customFormat="false" ht="15" hidden="false" customHeight="false" outlineLevel="0" collapsed="false">
      <c r="A117" s="44"/>
      <c r="B117" s="45"/>
      <c r="C117" s="45"/>
      <c r="D117" s="45"/>
      <c r="E117" s="47" t="s">
        <v>98</v>
      </c>
      <c r="F117" s="47"/>
      <c r="G117" s="47"/>
    </row>
    <row r="118" customFormat="false" ht="15" hidden="false" customHeight="false" outlineLevel="0" collapsed="false">
      <c r="A118" s="44"/>
      <c r="B118" s="45"/>
      <c r="C118" s="45"/>
      <c r="D118" s="45"/>
      <c r="E118" s="45"/>
      <c r="F118" s="45"/>
      <c r="G118" s="46"/>
    </row>
    <row r="119" customFormat="false" ht="15" hidden="false" customHeight="false" outlineLevel="0" collapsed="false">
      <c r="A119" s="48" t="s">
        <v>65</v>
      </c>
      <c r="B119" s="49" t="s">
        <v>105</v>
      </c>
      <c r="C119" s="49"/>
      <c r="D119" s="45"/>
      <c r="E119" s="45"/>
      <c r="F119" s="45"/>
      <c r="G119" s="46"/>
    </row>
    <row r="120" customFormat="false" ht="15" hidden="false" customHeight="false" outlineLevel="0" collapsed="false">
      <c r="A120" s="50"/>
      <c r="B120" s="51"/>
      <c r="C120" s="51"/>
      <c r="D120" s="51"/>
      <c r="E120" s="52" t="s">
        <v>55</v>
      </c>
      <c r="F120" s="52"/>
      <c r="G120" s="52"/>
    </row>
    <row r="121" customFormat="false" ht="15.75" hidden="false" customHeight="false" outlineLevel="0" collapsed="false"/>
    <row r="122" customFormat="false" ht="17.35" hidden="false" customHeight="false" outlineLevel="0" collapsed="false">
      <c r="A122" s="35" t="s">
        <v>57</v>
      </c>
      <c r="B122" s="35"/>
      <c r="C122" s="35"/>
      <c r="D122" s="35"/>
      <c r="E122" s="35"/>
      <c r="F122" s="35"/>
      <c r="G122" s="35"/>
    </row>
    <row r="123" customFormat="false" ht="15" hidden="false" customHeight="false" outlineLevel="0" collapsed="false">
      <c r="A123" s="36" t="s">
        <v>58</v>
      </c>
      <c r="B123" s="37" t="s">
        <v>59</v>
      </c>
      <c r="C123" s="37"/>
      <c r="D123" s="37"/>
      <c r="E123" s="37"/>
      <c r="F123" s="37"/>
      <c r="G123" s="37"/>
    </row>
    <row r="124" customFormat="false" ht="15" hidden="false" customHeight="false" outlineLevel="0" collapsed="false">
      <c r="A124" s="36" t="s">
        <v>60</v>
      </c>
      <c r="B124" s="38" t="s">
        <v>106</v>
      </c>
      <c r="C124" s="38"/>
      <c r="D124" s="38"/>
      <c r="E124" s="38"/>
      <c r="F124" s="38"/>
      <c r="G124" s="38"/>
    </row>
    <row r="125" customFormat="false" ht="15" hidden="false" customHeight="false" outlineLevel="0" collapsed="false">
      <c r="A125" s="36"/>
      <c r="B125" s="38"/>
      <c r="C125" s="38"/>
      <c r="D125" s="38"/>
      <c r="E125" s="38"/>
      <c r="F125" s="38"/>
      <c r="G125" s="38"/>
    </row>
    <row r="126" customFormat="false" ht="15" hidden="false" customHeight="false" outlineLevel="0" collapsed="false">
      <c r="A126" s="36" t="s">
        <v>62</v>
      </c>
      <c r="B126" s="40" t="s">
        <v>76</v>
      </c>
      <c r="C126" s="40"/>
      <c r="D126" s="40"/>
      <c r="E126" s="40"/>
      <c r="F126" s="40"/>
      <c r="G126" s="41"/>
    </row>
    <row r="127" customFormat="false" ht="15" hidden="false" customHeight="false" outlineLevel="0" collapsed="false">
      <c r="A127" s="36"/>
      <c r="B127" s="43"/>
      <c r="C127" s="43"/>
      <c r="D127" s="43"/>
      <c r="E127" s="43"/>
      <c r="F127" s="43"/>
      <c r="G127" s="41"/>
    </row>
    <row r="128" customFormat="false" ht="15" hidden="false" customHeight="false" outlineLevel="0" collapsed="false">
      <c r="A128" s="44"/>
      <c r="B128" s="45"/>
      <c r="C128" s="45"/>
      <c r="D128" s="45"/>
      <c r="E128" s="45"/>
      <c r="F128" s="45"/>
      <c r="G128" s="46"/>
    </row>
    <row r="129" customFormat="false" ht="15" hidden="false" customHeight="false" outlineLevel="0" collapsed="false">
      <c r="A129" s="44"/>
      <c r="B129" s="45"/>
      <c r="C129" s="45"/>
      <c r="D129" s="45"/>
      <c r="E129" s="47" t="s">
        <v>107</v>
      </c>
      <c r="F129" s="47"/>
      <c r="G129" s="47"/>
    </row>
    <row r="130" customFormat="false" ht="15" hidden="false" customHeight="false" outlineLevel="0" collapsed="false">
      <c r="A130" s="44"/>
      <c r="B130" s="45"/>
      <c r="C130" s="45"/>
      <c r="D130" s="45"/>
      <c r="E130" s="45"/>
      <c r="F130" s="45"/>
      <c r="G130" s="46"/>
    </row>
    <row r="131" customFormat="false" ht="15" hidden="false" customHeight="false" outlineLevel="0" collapsed="false">
      <c r="A131" s="48" t="s">
        <v>65</v>
      </c>
      <c r="B131" s="49" t="s">
        <v>108</v>
      </c>
      <c r="C131" s="49"/>
      <c r="D131" s="45"/>
      <c r="E131" s="45"/>
      <c r="F131" s="45"/>
      <c r="G131" s="46"/>
    </row>
    <row r="132" customFormat="false" ht="15" hidden="false" customHeight="false" outlineLevel="0" collapsed="false">
      <c r="A132" s="50"/>
      <c r="B132" s="51"/>
      <c r="C132" s="51"/>
      <c r="D132" s="51"/>
      <c r="E132" s="52" t="s">
        <v>55</v>
      </c>
      <c r="F132" s="52"/>
      <c r="G132" s="52"/>
    </row>
    <row r="133" customFormat="false" ht="15.75" hidden="false" customHeight="false" outlineLevel="0" collapsed="false"/>
    <row r="134" customFormat="false" ht="17.35" hidden="false" customHeight="false" outlineLevel="0" collapsed="false">
      <c r="A134" s="35" t="s">
        <v>57</v>
      </c>
      <c r="B134" s="35"/>
      <c r="C134" s="35"/>
      <c r="D134" s="35"/>
      <c r="E134" s="35"/>
      <c r="F134" s="35"/>
      <c r="G134" s="35"/>
    </row>
    <row r="135" customFormat="false" ht="15" hidden="false" customHeight="false" outlineLevel="0" collapsed="false">
      <c r="A135" s="36" t="s">
        <v>58</v>
      </c>
      <c r="B135" s="37" t="s">
        <v>59</v>
      </c>
      <c r="C135" s="37"/>
      <c r="D135" s="37"/>
      <c r="E135" s="37"/>
      <c r="F135" s="37"/>
      <c r="G135" s="37"/>
    </row>
    <row r="136" customFormat="false" ht="15" hidden="false" customHeight="false" outlineLevel="0" collapsed="false">
      <c r="A136" s="36" t="s">
        <v>60</v>
      </c>
      <c r="B136" s="38" t="s">
        <v>109</v>
      </c>
      <c r="C136" s="38"/>
      <c r="D136" s="38"/>
      <c r="E136" s="38"/>
      <c r="F136" s="38"/>
      <c r="G136" s="38"/>
    </row>
    <row r="137" customFormat="false" ht="15" hidden="false" customHeight="false" outlineLevel="0" collapsed="false">
      <c r="A137" s="36"/>
      <c r="B137" s="38"/>
      <c r="C137" s="38"/>
      <c r="D137" s="38"/>
      <c r="E137" s="38"/>
      <c r="F137" s="38"/>
      <c r="G137" s="38"/>
    </row>
    <row r="138" customFormat="false" ht="15" hidden="false" customHeight="false" outlineLevel="0" collapsed="false">
      <c r="A138" s="36" t="s">
        <v>62</v>
      </c>
      <c r="B138" s="40" t="s">
        <v>110</v>
      </c>
      <c r="C138" s="40"/>
      <c r="D138" s="40"/>
      <c r="E138" s="40"/>
      <c r="F138" s="40"/>
      <c r="G138" s="41"/>
    </row>
    <row r="139" customFormat="false" ht="15" hidden="false" customHeight="false" outlineLevel="0" collapsed="false">
      <c r="A139" s="36"/>
      <c r="B139" s="43"/>
      <c r="C139" s="43"/>
      <c r="D139" s="43"/>
      <c r="E139" s="43"/>
      <c r="F139" s="43"/>
      <c r="G139" s="41"/>
    </row>
    <row r="140" customFormat="false" ht="15" hidden="false" customHeight="false" outlineLevel="0" collapsed="false">
      <c r="A140" s="44"/>
      <c r="B140" s="45"/>
      <c r="C140" s="45"/>
      <c r="D140" s="45"/>
      <c r="E140" s="45"/>
      <c r="F140" s="45"/>
      <c r="G140" s="46"/>
    </row>
    <row r="141" customFormat="false" ht="15" hidden="false" customHeight="false" outlineLevel="0" collapsed="false">
      <c r="A141" s="44"/>
      <c r="B141" s="45"/>
      <c r="C141" s="45"/>
      <c r="D141" s="45"/>
      <c r="E141" s="47" t="s">
        <v>107</v>
      </c>
      <c r="F141" s="47"/>
      <c r="G141" s="47"/>
    </row>
    <row r="142" customFormat="false" ht="15" hidden="false" customHeight="false" outlineLevel="0" collapsed="false">
      <c r="A142" s="44"/>
      <c r="B142" s="45"/>
      <c r="C142" s="45"/>
      <c r="D142" s="45"/>
      <c r="E142" s="45"/>
      <c r="F142" s="45"/>
      <c r="G142" s="46"/>
    </row>
    <row r="143" customFormat="false" ht="15" hidden="false" customHeight="false" outlineLevel="0" collapsed="false">
      <c r="A143" s="48" t="s">
        <v>65</v>
      </c>
      <c r="B143" s="49" t="s">
        <v>111</v>
      </c>
      <c r="C143" s="49"/>
      <c r="D143" s="45"/>
      <c r="E143" s="45"/>
      <c r="F143" s="45"/>
      <c r="G143" s="46"/>
    </row>
    <row r="144" customFormat="false" ht="15" hidden="false" customHeight="false" outlineLevel="0" collapsed="false">
      <c r="A144" s="50"/>
      <c r="B144" s="51"/>
      <c r="C144" s="51"/>
      <c r="D144" s="51"/>
      <c r="E144" s="52" t="s">
        <v>55</v>
      </c>
      <c r="F144" s="52"/>
      <c r="G144" s="52"/>
    </row>
    <row r="145" customFormat="false" ht="15.75" hidden="false" customHeight="false" outlineLevel="0" collapsed="false"/>
    <row r="146" customFormat="false" ht="17.35" hidden="false" customHeight="false" outlineLevel="0" collapsed="false">
      <c r="A146" s="35" t="s">
        <v>57</v>
      </c>
      <c r="B146" s="35"/>
      <c r="C146" s="35"/>
      <c r="D146" s="35"/>
      <c r="E146" s="35"/>
      <c r="F146" s="35"/>
      <c r="G146" s="35"/>
    </row>
    <row r="147" customFormat="false" ht="15" hidden="false" customHeight="false" outlineLevel="0" collapsed="false">
      <c r="A147" s="36" t="s">
        <v>58</v>
      </c>
      <c r="B147" s="37" t="s">
        <v>59</v>
      </c>
      <c r="C147" s="37"/>
      <c r="D147" s="37"/>
      <c r="E147" s="37"/>
      <c r="F147" s="37"/>
      <c r="G147" s="37"/>
    </row>
    <row r="148" customFormat="false" ht="15" hidden="false" customHeight="false" outlineLevel="0" collapsed="false">
      <c r="A148" s="36" t="s">
        <v>60</v>
      </c>
      <c r="B148" s="38" t="s">
        <v>112</v>
      </c>
      <c r="C148" s="38"/>
      <c r="D148" s="38"/>
      <c r="E148" s="38"/>
      <c r="F148" s="38"/>
      <c r="G148" s="38"/>
    </row>
    <row r="149" customFormat="false" ht="15" hidden="false" customHeight="false" outlineLevel="0" collapsed="false">
      <c r="A149" s="36"/>
      <c r="B149" s="38"/>
      <c r="C149" s="38"/>
      <c r="D149" s="38"/>
      <c r="E149" s="38"/>
      <c r="F149" s="38"/>
      <c r="G149" s="38"/>
    </row>
    <row r="150" customFormat="false" ht="15" hidden="false" customHeight="false" outlineLevel="0" collapsed="false">
      <c r="A150" s="36" t="s">
        <v>62</v>
      </c>
      <c r="B150" s="40" t="s">
        <v>76</v>
      </c>
      <c r="C150" s="40"/>
      <c r="D150" s="40"/>
      <c r="E150" s="40"/>
      <c r="F150" s="40"/>
      <c r="G150" s="41"/>
    </row>
    <row r="151" customFormat="false" ht="15" hidden="false" customHeight="false" outlineLevel="0" collapsed="false">
      <c r="A151" s="36"/>
      <c r="B151" s="43"/>
      <c r="C151" s="43"/>
      <c r="D151" s="43"/>
      <c r="E151" s="43"/>
      <c r="F151" s="43"/>
      <c r="G151" s="41"/>
    </row>
    <row r="152" customFormat="false" ht="15" hidden="false" customHeight="false" outlineLevel="0" collapsed="false">
      <c r="A152" s="44"/>
      <c r="B152" s="45"/>
      <c r="C152" s="45"/>
      <c r="D152" s="45"/>
      <c r="E152" s="45"/>
      <c r="F152" s="45"/>
      <c r="G152" s="46"/>
    </row>
    <row r="153" customFormat="false" ht="15" hidden="false" customHeight="false" outlineLevel="0" collapsed="false">
      <c r="A153" s="44"/>
      <c r="B153" s="45"/>
      <c r="C153" s="45"/>
      <c r="D153" s="45"/>
      <c r="E153" s="47" t="s">
        <v>113</v>
      </c>
      <c r="F153" s="47"/>
      <c r="G153" s="47"/>
    </row>
    <row r="154" customFormat="false" ht="15" hidden="false" customHeight="false" outlineLevel="0" collapsed="false">
      <c r="A154" s="44"/>
      <c r="B154" s="45"/>
      <c r="C154" s="45"/>
      <c r="D154" s="45"/>
      <c r="E154" s="45"/>
      <c r="F154" s="45"/>
      <c r="G154" s="46"/>
    </row>
    <row r="155" customFormat="false" ht="15" hidden="false" customHeight="false" outlineLevel="0" collapsed="false">
      <c r="A155" s="48" t="s">
        <v>65</v>
      </c>
      <c r="B155" s="49" t="s">
        <v>114</v>
      </c>
      <c r="C155" s="49"/>
      <c r="D155" s="45"/>
      <c r="E155" s="45"/>
      <c r="F155" s="45"/>
      <c r="G155" s="46"/>
    </row>
    <row r="156" customFormat="false" ht="15" hidden="false" customHeight="false" outlineLevel="0" collapsed="false">
      <c r="A156" s="50"/>
      <c r="B156" s="51"/>
      <c r="C156" s="51"/>
      <c r="D156" s="51"/>
      <c r="E156" s="52" t="s">
        <v>55</v>
      </c>
      <c r="F156" s="52"/>
      <c r="G156" s="52"/>
    </row>
    <row r="158" customFormat="false" ht="17.35" hidden="false" customHeight="false" outlineLevel="0" collapsed="false">
      <c r="A158" s="35" t="s">
        <v>57</v>
      </c>
      <c r="B158" s="35"/>
      <c r="C158" s="35"/>
      <c r="D158" s="35"/>
      <c r="E158" s="35"/>
      <c r="F158" s="35"/>
      <c r="G158" s="35"/>
    </row>
    <row r="159" customFormat="false" ht="15" hidden="false" customHeight="false" outlineLevel="0" collapsed="false">
      <c r="A159" s="36" t="s">
        <v>58</v>
      </c>
      <c r="B159" s="37" t="s">
        <v>59</v>
      </c>
      <c r="C159" s="37"/>
      <c r="D159" s="37"/>
      <c r="E159" s="37"/>
      <c r="F159" s="37"/>
      <c r="G159" s="37"/>
    </row>
    <row r="160" customFormat="false" ht="15" hidden="false" customHeight="false" outlineLevel="0" collapsed="false">
      <c r="A160" s="36" t="s">
        <v>60</v>
      </c>
      <c r="B160" s="38" t="s">
        <v>115</v>
      </c>
      <c r="C160" s="38"/>
      <c r="D160" s="38"/>
      <c r="E160" s="38"/>
      <c r="F160" s="38"/>
      <c r="G160" s="38"/>
    </row>
    <row r="161" customFormat="false" ht="15" hidden="false" customHeight="false" outlineLevel="0" collapsed="false">
      <c r="A161" s="36"/>
      <c r="B161" s="38"/>
      <c r="C161" s="38"/>
      <c r="D161" s="38"/>
      <c r="E161" s="38"/>
      <c r="F161" s="38"/>
      <c r="G161" s="38"/>
    </row>
    <row r="162" customFormat="false" ht="15" hidden="false" customHeight="false" outlineLevel="0" collapsed="false">
      <c r="A162" s="36" t="s">
        <v>62</v>
      </c>
      <c r="B162" s="40" t="s">
        <v>116</v>
      </c>
      <c r="C162" s="40"/>
      <c r="D162" s="40"/>
      <c r="E162" s="40"/>
      <c r="F162" s="40"/>
      <c r="G162" s="41"/>
    </row>
    <row r="163" customFormat="false" ht="15" hidden="false" customHeight="false" outlineLevel="0" collapsed="false">
      <c r="A163" s="36"/>
      <c r="B163" s="43"/>
      <c r="C163" s="43"/>
      <c r="D163" s="43"/>
      <c r="E163" s="43"/>
      <c r="F163" s="43"/>
      <c r="G163" s="41"/>
    </row>
    <row r="164" customFormat="false" ht="15" hidden="false" customHeight="false" outlineLevel="0" collapsed="false">
      <c r="A164" s="44"/>
      <c r="B164" s="45"/>
      <c r="C164" s="45"/>
      <c r="D164" s="45"/>
      <c r="E164" s="45"/>
      <c r="F164" s="45"/>
      <c r="G164" s="46"/>
    </row>
    <row r="165" customFormat="false" ht="15" hidden="false" customHeight="false" outlineLevel="0" collapsed="false">
      <c r="A165" s="44"/>
      <c r="B165" s="45"/>
      <c r="C165" s="45"/>
      <c r="D165" s="45"/>
      <c r="E165" s="47" t="s">
        <v>113</v>
      </c>
      <c r="F165" s="47"/>
      <c r="G165" s="47"/>
    </row>
    <row r="166" customFormat="false" ht="15" hidden="false" customHeight="false" outlineLevel="0" collapsed="false">
      <c r="A166" s="44"/>
      <c r="B166" s="45"/>
      <c r="C166" s="45"/>
      <c r="D166" s="45"/>
      <c r="E166" s="45"/>
      <c r="F166" s="45"/>
      <c r="G166" s="46"/>
    </row>
    <row r="167" customFormat="false" ht="15" hidden="false" customHeight="false" outlineLevel="0" collapsed="false">
      <c r="A167" s="48" t="s">
        <v>65</v>
      </c>
      <c r="B167" s="49" t="s">
        <v>117</v>
      </c>
      <c r="C167" s="49"/>
      <c r="D167" s="45"/>
      <c r="E167" s="45"/>
      <c r="F167" s="45"/>
      <c r="G167" s="46"/>
    </row>
    <row r="168" customFormat="false" ht="15" hidden="false" customHeight="false" outlineLevel="0" collapsed="false">
      <c r="A168" s="50"/>
      <c r="B168" s="51"/>
      <c r="C168" s="51"/>
      <c r="D168" s="51"/>
      <c r="E168" s="52" t="s">
        <v>55</v>
      </c>
      <c r="F168" s="52"/>
      <c r="G168" s="52"/>
    </row>
    <row r="170" customFormat="false" ht="17.35" hidden="false" customHeight="false" outlineLevel="0" collapsed="false">
      <c r="A170" s="35" t="s">
        <v>57</v>
      </c>
      <c r="B170" s="35"/>
      <c r="C170" s="35"/>
      <c r="D170" s="35"/>
      <c r="E170" s="35"/>
      <c r="F170" s="35"/>
      <c r="G170" s="35"/>
    </row>
    <row r="171" customFormat="false" ht="15" hidden="false" customHeight="false" outlineLevel="0" collapsed="false">
      <c r="A171" s="36" t="s">
        <v>58</v>
      </c>
      <c r="B171" s="37" t="s">
        <v>59</v>
      </c>
      <c r="C171" s="37"/>
      <c r="D171" s="37"/>
      <c r="E171" s="37"/>
      <c r="F171" s="37"/>
      <c r="G171" s="37"/>
    </row>
    <row r="172" customFormat="false" ht="15" hidden="false" customHeight="false" outlineLevel="0" collapsed="false">
      <c r="A172" s="36" t="s">
        <v>60</v>
      </c>
      <c r="B172" s="38" t="s">
        <v>118</v>
      </c>
      <c r="C172" s="38"/>
      <c r="D172" s="38"/>
      <c r="E172" s="38"/>
      <c r="F172" s="38"/>
      <c r="G172" s="38"/>
    </row>
    <row r="173" customFormat="false" ht="15" hidden="false" customHeight="false" outlineLevel="0" collapsed="false">
      <c r="A173" s="36"/>
      <c r="B173" s="38"/>
      <c r="C173" s="38"/>
      <c r="D173" s="38"/>
      <c r="E173" s="38"/>
      <c r="F173" s="38"/>
      <c r="G173" s="38"/>
    </row>
    <row r="174" customFormat="false" ht="15" hidden="false" customHeight="false" outlineLevel="0" collapsed="false">
      <c r="A174" s="36" t="s">
        <v>62</v>
      </c>
      <c r="B174" s="40" t="s">
        <v>119</v>
      </c>
      <c r="C174" s="40"/>
      <c r="D174" s="40"/>
      <c r="E174" s="40"/>
      <c r="F174" s="40"/>
      <c r="G174" s="41"/>
    </row>
    <row r="175" customFormat="false" ht="15" hidden="false" customHeight="false" outlineLevel="0" collapsed="false">
      <c r="A175" s="36"/>
      <c r="B175" s="43"/>
      <c r="C175" s="43"/>
      <c r="D175" s="43"/>
      <c r="E175" s="43"/>
      <c r="F175" s="43"/>
      <c r="G175" s="41"/>
    </row>
    <row r="176" customFormat="false" ht="15" hidden="false" customHeight="false" outlineLevel="0" collapsed="false">
      <c r="A176" s="44"/>
      <c r="B176" s="45"/>
      <c r="C176" s="45"/>
      <c r="D176" s="45"/>
      <c r="E176" s="45"/>
      <c r="F176" s="45"/>
      <c r="G176" s="46"/>
    </row>
    <row r="177" customFormat="false" ht="15" hidden="false" customHeight="false" outlineLevel="0" collapsed="false">
      <c r="A177" s="44"/>
      <c r="B177" s="45"/>
      <c r="C177" s="45"/>
      <c r="D177" s="45"/>
      <c r="E177" s="47" t="s">
        <v>113</v>
      </c>
      <c r="F177" s="47"/>
      <c r="G177" s="47"/>
    </row>
    <row r="178" customFormat="false" ht="15" hidden="false" customHeight="false" outlineLevel="0" collapsed="false">
      <c r="A178" s="44"/>
      <c r="B178" s="45"/>
      <c r="C178" s="45"/>
      <c r="D178" s="45"/>
      <c r="E178" s="45"/>
      <c r="F178" s="45"/>
      <c r="G178" s="46"/>
    </row>
    <row r="179" customFormat="false" ht="15" hidden="false" customHeight="false" outlineLevel="0" collapsed="false">
      <c r="A179" s="48" t="s">
        <v>65</v>
      </c>
      <c r="B179" s="49" t="s">
        <v>120</v>
      </c>
      <c r="C179" s="49"/>
      <c r="D179" s="45"/>
      <c r="E179" s="45"/>
      <c r="F179" s="45"/>
      <c r="G179" s="46"/>
    </row>
    <row r="180" customFormat="false" ht="15" hidden="false" customHeight="false" outlineLevel="0" collapsed="false">
      <c r="A180" s="50"/>
      <c r="B180" s="51"/>
      <c r="C180" s="51"/>
      <c r="D180" s="51"/>
      <c r="E180" s="52" t="s">
        <v>55</v>
      </c>
      <c r="F180" s="52"/>
      <c r="G180" s="52"/>
    </row>
    <row r="182" customFormat="false" ht="17.35" hidden="false" customHeight="false" outlineLevel="0" collapsed="false">
      <c r="A182" s="35" t="s">
        <v>57</v>
      </c>
      <c r="B182" s="35"/>
      <c r="C182" s="35"/>
      <c r="D182" s="35"/>
      <c r="E182" s="35"/>
      <c r="F182" s="35"/>
      <c r="G182" s="35"/>
    </row>
    <row r="183" customFormat="false" ht="15" hidden="false" customHeight="false" outlineLevel="0" collapsed="false">
      <c r="A183" s="36" t="s">
        <v>58</v>
      </c>
      <c r="B183" s="37" t="s">
        <v>59</v>
      </c>
      <c r="C183" s="37"/>
      <c r="D183" s="37"/>
      <c r="E183" s="37"/>
      <c r="F183" s="37"/>
      <c r="G183" s="37"/>
    </row>
    <row r="184" customFormat="false" ht="15" hidden="false" customHeight="false" outlineLevel="0" collapsed="false">
      <c r="A184" s="36" t="s">
        <v>60</v>
      </c>
      <c r="B184" s="38" t="s">
        <v>121</v>
      </c>
      <c r="C184" s="38"/>
      <c r="D184" s="38"/>
      <c r="E184" s="38"/>
      <c r="F184" s="38"/>
      <c r="G184" s="38"/>
    </row>
    <row r="185" customFormat="false" ht="15" hidden="false" customHeight="false" outlineLevel="0" collapsed="false">
      <c r="A185" s="36"/>
      <c r="B185" s="38"/>
      <c r="C185" s="38"/>
      <c r="D185" s="38"/>
      <c r="E185" s="38"/>
      <c r="F185" s="38"/>
      <c r="G185" s="38"/>
    </row>
    <row r="186" customFormat="false" ht="15" hidden="false" customHeight="false" outlineLevel="0" collapsed="false">
      <c r="A186" s="36" t="s">
        <v>62</v>
      </c>
      <c r="B186" s="40" t="s">
        <v>122</v>
      </c>
      <c r="C186" s="40"/>
      <c r="D186" s="40"/>
      <c r="E186" s="40"/>
      <c r="F186" s="40"/>
      <c r="G186" s="41"/>
    </row>
    <row r="187" customFormat="false" ht="15" hidden="false" customHeight="false" outlineLevel="0" collapsed="false">
      <c r="A187" s="36"/>
      <c r="B187" s="43"/>
      <c r="C187" s="43"/>
      <c r="D187" s="43"/>
      <c r="E187" s="43"/>
      <c r="F187" s="43"/>
      <c r="G187" s="41"/>
    </row>
    <row r="188" customFormat="false" ht="15" hidden="false" customHeight="false" outlineLevel="0" collapsed="false">
      <c r="A188" s="44"/>
      <c r="B188" s="45"/>
      <c r="C188" s="45"/>
      <c r="D188" s="45"/>
      <c r="E188" s="45"/>
      <c r="F188" s="45"/>
      <c r="G188" s="46"/>
    </row>
    <row r="189" customFormat="false" ht="15" hidden="false" customHeight="false" outlineLevel="0" collapsed="false">
      <c r="A189" s="44"/>
      <c r="B189" s="45"/>
      <c r="C189" s="45"/>
      <c r="D189" s="45"/>
      <c r="E189" s="47" t="s">
        <v>113</v>
      </c>
      <c r="F189" s="47"/>
      <c r="G189" s="47"/>
    </row>
    <row r="190" customFormat="false" ht="15" hidden="false" customHeight="false" outlineLevel="0" collapsed="false">
      <c r="A190" s="44"/>
      <c r="B190" s="45"/>
      <c r="C190" s="45"/>
      <c r="D190" s="45"/>
      <c r="E190" s="45"/>
      <c r="F190" s="45"/>
      <c r="G190" s="46"/>
    </row>
    <row r="191" customFormat="false" ht="15" hidden="false" customHeight="false" outlineLevel="0" collapsed="false">
      <c r="A191" s="48" t="s">
        <v>65</v>
      </c>
      <c r="B191" s="49" t="s">
        <v>123</v>
      </c>
      <c r="C191" s="49"/>
      <c r="D191" s="45"/>
      <c r="E191" s="45"/>
      <c r="F191" s="45"/>
      <c r="G191" s="46"/>
    </row>
    <row r="192" customFormat="false" ht="15" hidden="false" customHeight="false" outlineLevel="0" collapsed="false">
      <c r="A192" s="50"/>
      <c r="B192" s="51"/>
      <c r="C192" s="51"/>
      <c r="D192" s="51"/>
      <c r="E192" s="52" t="s">
        <v>55</v>
      </c>
      <c r="F192" s="52"/>
      <c r="G192" s="52"/>
    </row>
  </sheetData>
  <mergeCells count="113">
    <mergeCell ref="A1:G1"/>
    <mergeCell ref="B2:G2"/>
    <mergeCell ref="B3:G4"/>
    <mergeCell ref="B6:F6"/>
    <mergeCell ref="E8:G8"/>
    <mergeCell ref="B10:C10"/>
    <mergeCell ref="E11:G11"/>
    <mergeCell ref="A13:G13"/>
    <mergeCell ref="B14:G14"/>
    <mergeCell ref="B15:G16"/>
    <mergeCell ref="B18:F18"/>
    <mergeCell ref="E20:G20"/>
    <mergeCell ref="B22:C22"/>
    <mergeCell ref="E23:G23"/>
    <mergeCell ref="A25:G25"/>
    <mergeCell ref="B26:G26"/>
    <mergeCell ref="B27:G28"/>
    <mergeCell ref="B30:F30"/>
    <mergeCell ref="E32:G32"/>
    <mergeCell ref="B34:C34"/>
    <mergeCell ref="E35:G35"/>
    <mergeCell ref="A37:G37"/>
    <mergeCell ref="B38:G38"/>
    <mergeCell ref="B39:G40"/>
    <mergeCell ref="B42:F42"/>
    <mergeCell ref="E44:G44"/>
    <mergeCell ref="B46:C46"/>
    <mergeCell ref="E47:G47"/>
    <mergeCell ref="A49:G49"/>
    <mergeCell ref="B50:G50"/>
    <mergeCell ref="B51:G52"/>
    <mergeCell ref="B54:F54"/>
    <mergeCell ref="E56:G56"/>
    <mergeCell ref="B58:C58"/>
    <mergeCell ref="E59:G59"/>
    <mergeCell ref="A61:G61"/>
    <mergeCell ref="B62:G62"/>
    <mergeCell ref="B63:G64"/>
    <mergeCell ref="B66:F66"/>
    <mergeCell ref="E68:G68"/>
    <mergeCell ref="B70:C70"/>
    <mergeCell ref="E71:G71"/>
    <mergeCell ref="A73:G73"/>
    <mergeCell ref="B74:G74"/>
    <mergeCell ref="B75:G76"/>
    <mergeCell ref="B78:F78"/>
    <mergeCell ref="E80:G80"/>
    <mergeCell ref="B82:C82"/>
    <mergeCell ref="E83:G83"/>
    <mergeCell ref="A85:G85"/>
    <mergeCell ref="B86:G86"/>
    <mergeCell ref="B87:G88"/>
    <mergeCell ref="B90:F90"/>
    <mergeCell ref="E92:G92"/>
    <mergeCell ref="B94:C94"/>
    <mergeCell ref="E95:G95"/>
    <mergeCell ref="A97:G97"/>
    <mergeCell ref="B98:G98"/>
    <mergeCell ref="B99:G100"/>
    <mergeCell ref="B102:F102"/>
    <mergeCell ref="E104:G104"/>
    <mergeCell ref="B106:C106"/>
    <mergeCell ref="E107:G107"/>
    <mergeCell ref="A109:G109"/>
    <mergeCell ref="B110:G110"/>
    <mergeCell ref="B111:G112"/>
    <mergeCell ref="B114:F114"/>
    <mergeCell ref="B115:F115"/>
    <mergeCell ref="E117:G117"/>
    <mergeCell ref="B119:C119"/>
    <mergeCell ref="E120:G120"/>
    <mergeCell ref="A122:G122"/>
    <mergeCell ref="B123:G123"/>
    <mergeCell ref="B124:G125"/>
    <mergeCell ref="B127:F127"/>
    <mergeCell ref="E129:G129"/>
    <mergeCell ref="B131:C131"/>
    <mergeCell ref="E132:G132"/>
    <mergeCell ref="A134:G134"/>
    <mergeCell ref="B135:G135"/>
    <mergeCell ref="B136:G137"/>
    <mergeCell ref="B139:F139"/>
    <mergeCell ref="E141:G141"/>
    <mergeCell ref="B143:C143"/>
    <mergeCell ref="E144:G144"/>
    <mergeCell ref="A146:G146"/>
    <mergeCell ref="B147:G147"/>
    <mergeCell ref="B148:G149"/>
    <mergeCell ref="B151:F151"/>
    <mergeCell ref="E153:G153"/>
    <mergeCell ref="B155:C155"/>
    <mergeCell ref="E156:G156"/>
    <mergeCell ref="A158:G158"/>
    <mergeCell ref="B159:G159"/>
    <mergeCell ref="B160:G161"/>
    <mergeCell ref="B163:F163"/>
    <mergeCell ref="E165:G165"/>
    <mergeCell ref="B167:C167"/>
    <mergeCell ref="E168:G168"/>
    <mergeCell ref="A170:G170"/>
    <mergeCell ref="B171:G171"/>
    <mergeCell ref="B172:G173"/>
    <mergeCell ref="B175:F175"/>
    <mergeCell ref="E177:G177"/>
    <mergeCell ref="B179:C179"/>
    <mergeCell ref="E180:G180"/>
    <mergeCell ref="A182:G182"/>
    <mergeCell ref="B183:G183"/>
    <mergeCell ref="B184:G185"/>
    <mergeCell ref="B187:F187"/>
    <mergeCell ref="E189:G189"/>
    <mergeCell ref="B191:C191"/>
    <mergeCell ref="E192:G192"/>
  </mergeCells>
  <printOptions headings="false" gridLines="false" gridLinesSet="true" horizontalCentered="false" verticalCentered="false"/>
  <pageMargins left="0.75" right="0.75" top="0.393055555555556" bottom="0.432638888888889" header="0.511805555555555" footer="0.511805555555555"/>
  <pageSetup paperSize="9" scale="100" firstPageNumber="0" fitToWidth="1" fitToHeight="1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5"/>
  <sheetViews>
    <sheetView windowProtection="false"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60" workbookViewId="0">
      <selection pane="topLeft" activeCell="A1" activeCellId="0" sqref="A1"/>
    </sheetView>
  </sheetViews>
  <sheetFormatPr defaultRowHeight="13.8"/>
  <cols>
    <col collapsed="false" hidden="false" max="1" min="1" style="0" width="36.5816326530612"/>
    <col collapsed="false" hidden="false" max="2" min="2" style="0" width="11.8775510204082"/>
    <col collapsed="false" hidden="false" max="3" min="3" style="0" width="34.4234693877551"/>
    <col collapsed="false" hidden="false" max="4" min="4" style="0" width="11.6071428571429"/>
    <col collapsed="false" hidden="false" max="5" min="5" style="0" width="8.50510204081633"/>
    <col collapsed="false" hidden="false" max="6" min="6" style="0" width="11.3418367346939"/>
    <col collapsed="false" hidden="false" max="1025" min="7" style="0" width="8.50510204081633"/>
  </cols>
  <sheetData>
    <row r="1" customFormat="false" ht="13.8" hidden="false" customHeight="false" outlineLevel="0" collapsed="false">
      <c r="A1" s="54" t="s">
        <v>124</v>
      </c>
      <c r="B1" s="54"/>
    </row>
    <row r="2" customFormat="false" ht="13.8" hidden="false" customHeight="false" outlineLevel="0" collapsed="false">
      <c r="A2" s="55" t="s">
        <v>125</v>
      </c>
    </row>
    <row r="3" customFormat="false" ht="13.8" hidden="false" customHeight="false" outlineLevel="0" collapsed="false">
      <c r="A3" s="56" t="s">
        <v>126</v>
      </c>
      <c r="B3" s="57" t="s">
        <v>127</v>
      </c>
      <c r="C3" s="58"/>
    </row>
    <row r="4" customFormat="false" ht="13.8" hidden="false" customHeight="false" outlineLevel="0" collapsed="false">
      <c r="A4" s="59" t="s">
        <v>128</v>
      </c>
      <c r="B4" s="60" t="n">
        <v>2000000</v>
      </c>
      <c r="D4" s="42"/>
      <c r="E4" s="42"/>
      <c r="F4" s="42"/>
    </row>
    <row r="5" customFormat="false" ht="13.8" hidden="false" customHeight="false" outlineLevel="0" collapsed="false">
      <c r="A5" s="59" t="s">
        <v>129</v>
      </c>
      <c r="B5" s="60" t="n">
        <v>3500000</v>
      </c>
      <c r="D5" s="42"/>
      <c r="E5" s="42"/>
      <c r="F5" s="42"/>
    </row>
    <row r="6" customFormat="false" ht="13.8" hidden="false" customHeight="false" outlineLevel="0" collapsed="false">
      <c r="A6" s="59" t="s">
        <v>130</v>
      </c>
      <c r="B6" s="60" t="n">
        <v>3000000</v>
      </c>
      <c r="D6" s="42"/>
      <c r="E6" s="42"/>
      <c r="F6" s="42"/>
    </row>
    <row r="7" customFormat="false" ht="13.8" hidden="false" customHeight="false" outlineLevel="0" collapsed="false">
      <c r="A7" s="59" t="s">
        <v>131</v>
      </c>
      <c r="B7" s="60" t="n">
        <v>1000000</v>
      </c>
      <c r="D7" s="42"/>
      <c r="E7" s="42"/>
      <c r="F7" s="42"/>
    </row>
    <row r="8" customFormat="false" ht="13.8" hidden="false" customHeight="false" outlineLevel="0" collapsed="false">
      <c r="A8" s="59" t="s">
        <v>132</v>
      </c>
      <c r="B8" s="60" t="n">
        <v>1000000</v>
      </c>
      <c r="D8" s="42"/>
      <c r="E8" s="42"/>
      <c r="F8" s="42"/>
    </row>
    <row r="9" customFormat="false" ht="13.8" hidden="false" customHeight="false" outlineLevel="0" collapsed="false">
      <c r="A9" s="59" t="s">
        <v>133</v>
      </c>
      <c r="B9" s="60" t="n">
        <v>1500000</v>
      </c>
      <c r="D9" s="42"/>
      <c r="E9" s="42"/>
      <c r="F9" s="42"/>
    </row>
    <row r="10" customFormat="false" ht="13.8" hidden="false" customHeight="false" outlineLevel="0" collapsed="false">
      <c r="A10" s="59" t="s">
        <v>134</v>
      </c>
      <c r="B10" s="60" t="n">
        <v>1000000</v>
      </c>
      <c r="D10" s="42"/>
      <c r="E10" s="42"/>
      <c r="F10" s="42"/>
    </row>
    <row r="11" customFormat="false" ht="13.8" hidden="false" customHeight="false" outlineLevel="0" collapsed="false">
      <c r="A11" s="59"/>
      <c r="B11" s="60"/>
      <c r="E11" s="42"/>
      <c r="F11" s="42"/>
    </row>
    <row r="12" customFormat="false" ht="13.8" hidden="false" customHeight="false" outlineLevel="0" collapsed="false">
      <c r="A12" s="59" t="s">
        <v>135</v>
      </c>
      <c r="B12" s="60" t="n">
        <v>3500000</v>
      </c>
      <c r="E12" s="42"/>
      <c r="F12" s="42"/>
    </row>
    <row r="13" customFormat="false" ht="13.8" hidden="false" customHeight="false" outlineLevel="0" collapsed="false">
      <c r="A13" s="61"/>
      <c r="B13" s="62"/>
      <c r="D13" s="42"/>
      <c r="E13" s="42"/>
      <c r="F13" s="42"/>
    </row>
    <row r="14" customFormat="false" ht="13.8" hidden="false" customHeight="false" outlineLevel="0" collapsed="false">
      <c r="A14" s="63" t="s">
        <v>136</v>
      </c>
      <c r="B14" s="64" t="n">
        <f aca="false">SUM(B4:B12)</f>
        <v>16500000</v>
      </c>
      <c r="D14" s="42"/>
      <c r="E14" s="42"/>
      <c r="F14" s="42"/>
    </row>
    <row r="15" customFormat="false" ht="13.8" hidden="false" customHeight="false" outlineLevel="0" collapsed="false">
      <c r="A15" s="54"/>
      <c r="B15" s="54"/>
      <c r="D15" s="42"/>
      <c r="E15" s="42"/>
      <c r="F15" s="42"/>
    </row>
    <row r="16" customFormat="false" ht="13.8" hidden="false" customHeight="false" outlineLevel="0" collapsed="false">
      <c r="D16" s="42"/>
      <c r="E16" s="42"/>
      <c r="F16" s="42"/>
    </row>
    <row r="17" customFormat="false" ht="13.8" hidden="false" customHeight="false" outlineLevel="0" collapsed="false">
      <c r="A17" s="65"/>
      <c r="B17" s="66"/>
      <c r="D17" s="42"/>
      <c r="E17" s="42"/>
      <c r="F17" s="42"/>
    </row>
    <row r="18" customFormat="false" ht="13.8" hidden="false" customHeight="false" outlineLevel="0" collapsed="false">
      <c r="A18" s="67"/>
      <c r="B18" s="68"/>
      <c r="D18" s="42"/>
      <c r="E18" s="42"/>
      <c r="F18" s="42"/>
    </row>
    <row r="19" customFormat="false" ht="13.8" hidden="false" customHeight="false" outlineLevel="0" collapsed="false">
      <c r="A19" s="67"/>
      <c r="B19" s="68"/>
      <c r="D19" s="42"/>
      <c r="E19" s="42"/>
      <c r="F19" s="42"/>
    </row>
    <row r="20" customFormat="false" ht="13.8" hidden="false" customHeight="false" outlineLevel="0" collapsed="false">
      <c r="A20" s="67"/>
      <c r="B20" s="68"/>
      <c r="D20" s="42"/>
      <c r="E20" s="42"/>
      <c r="F20" s="42"/>
    </row>
    <row r="21" customFormat="false" ht="13.8" hidden="false" customHeight="false" outlineLevel="0" collapsed="false">
      <c r="A21" s="67"/>
      <c r="B21" s="68"/>
      <c r="D21" s="42"/>
      <c r="E21" s="42"/>
      <c r="F21" s="42"/>
    </row>
    <row r="22" customFormat="false" ht="13.8" hidden="false" customHeight="false" outlineLevel="0" collapsed="false">
      <c r="A22" s="67"/>
      <c r="B22" s="68"/>
      <c r="D22" s="42"/>
      <c r="E22" s="42"/>
      <c r="F22" s="42"/>
    </row>
    <row r="23" customFormat="false" ht="13.8" hidden="false" customHeight="false" outlineLevel="0" collapsed="false">
      <c r="A23" s="67"/>
      <c r="B23" s="68"/>
      <c r="D23" s="42"/>
      <c r="E23" s="42"/>
      <c r="F23" s="42"/>
    </row>
    <row r="24" customFormat="false" ht="13.8" hidden="false" customHeight="false" outlineLevel="0" collapsed="false">
      <c r="A24" s="69"/>
      <c r="B24" s="8"/>
      <c r="D24" s="42"/>
      <c r="E24" s="42"/>
      <c r="F24" s="42"/>
    </row>
    <row r="25" customFormat="false" ht="13.8" hidden="false" customHeight="false" outlineLevel="0" collapsed="false">
      <c r="A25" s="69"/>
      <c r="B25" s="8"/>
      <c r="D25" s="42"/>
      <c r="E25" s="42"/>
      <c r="F25" s="42"/>
    </row>
    <row r="26" customFormat="false" ht="13.8" hidden="false" customHeight="false" outlineLevel="0" collapsed="false">
      <c r="A26" s="69"/>
      <c r="B26" s="8"/>
      <c r="D26" s="42"/>
      <c r="E26" s="42"/>
      <c r="F26" s="42"/>
    </row>
    <row r="27" customFormat="false" ht="13.8" hidden="false" customHeight="false" outlineLevel="0" collapsed="false">
      <c r="A27" s="69"/>
      <c r="B27" s="8"/>
      <c r="D27" s="42"/>
      <c r="E27" s="42"/>
      <c r="F27" s="42"/>
    </row>
    <row r="28" customFormat="false" ht="13.8" hidden="false" customHeight="false" outlineLevel="0" collapsed="false">
      <c r="A28" s="69"/>
      <c r="B28" s="8"/>
    </row>
    <row r="29" customFormat="false" ht="13.8" hidden="false" customHeight="false" outlineLevel="0" collapsed="false">
      <c r="A29" s="8"/>
      <c r="B29" s="70"/>
      <c r="D29" s="42"/>
    </row>
    <row r="30" customFormat="false" ht="13.8" hidden="false" customHeight="false" outlineLevel="0" collapsed="false">
      <c r="D30" s="42"/>
    </row>
    <row r="31" customFormat="false" ht="13.8" hidden="false" customHeight="false" outlineLevel="0" collapsed="false">
      <c r="B31" s="33"/>
      <c r="D31" s="42"/>
    </row>
    <row r="32" customFormat="false" ht="13.8" hidden="false" customHeight="false" outlineLevel="0" collapsed="false">
      <c r="D32" s="42"/>
    </row>
    <row r="33" customFormat="false" ht="13.8" hidden="false" customHeight="false" outlineLevel="0" collapsed="false">
      <c r="D33" s="42"/>
    </row>
    <row r="34" customFormat="false" ht="13.8" hidden="false" customHeight="false" outlineLevel="0" collapsed="false">
      <c r="D34" s="42"/>
    </row>
    <row r="35" customFormat="false" ht="13.8" hidden="false" customHeight="false" outlineLevel="0" collapsed="false">
      <c r="B35" s="33" t="s">
        <v>55</v>
      </c>
      <c r="D35" s="42"/>
    </row>
  </sheetData>
  <mergeCells count="2">
    <mergeCell ref="A1:B1"/>
    <mergeCell ref="A15:B15"/>
  </mergeCells>
  <printOptions headings="false" gridLines="false" gridLinesSet="true" horizontalCentered="false" verticalCentered="false"/>
  <pageMargins left="0.75" right="0.75" top="1" bottom="1" header="0.511805555555555" footer="0.511805555555555"/>
  <pageSetup paperSize="9" scale="100" firstPageNumber="0" fitToWidth="1" fitToHeight="1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11"/>
  <sheetViews>
    <sheetView windowProtection="false"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60" workbookViewId="0">
      <selection pane="topLeft" activeCell="A1" activeCellId="0" sqref="A1"/>
    </sheetView>
  </sheetViews>
  <sheetFormatPr defaultRowHeight="15"/>
  <cols>
    <col collapsed="false" hidden="false" max="1" min="1" style="0" width="10.530612244898"/>
    <col collapsed="false" hidden="false" max="2" min="2" style="0" width="47.9234693877551"/>
    <col collapsed="false" hidden="false" max="3" min="3" style="0" width="11.8775510204082"/>
    <col collapsed="false" hidden="false" max="4" min="4" style="0" width="9.98979591836735"/>
    <col collapsed="false" hidden="false" max="1025" min="5" style="0" width="8.50510204081633"/>
  </cols>
  <sheetData>
    <row r="1" customFormat="false" ht="15" hidden="false" customHeight="true" outlineLevel="0" collapsed="false">
      <c r="A1" s="71" t="s">
        <v>137</v>
      </c>
      <c r="B1" s="71"/>
      <c r="C1" s="71"/>
    </row>
    <row r="2" customFormat="false" ht="15" hidden="false" customHeight="false" outlineLevel="0" collapsed="false">
      <c r="A2" s="39" t="s">
        <v>138</v>
      </c>
      <c r="B2" s="39" t="s">
        <v>139</v>
      </c>
      <c r="C2" s="39" t="s">
        <v>140</v>
      </c>
    </row>
    <row r="3" customFormat="false" ht="13.8" hidden="false" customHeight="false" outlineLevel="0" collapsed="false">
      <c r="A3" s="0" t="s">
        <v>141</v>
      </c>
      <c r="B3" s="0" t="s">
        <v>142</v>
      </c>
      <c r="C3" s="72" t="n">
        <v>4626166</v>
      </c>
    </row>
    <row r="4" customFormat="false" ht="13.8" hidden="false" customHeight="false" outlineLevel="0" collapsed="false">
      <c r="A4" s="0" t="s">
        <v>141</v>
      </c>
      <c r="B4" s="0" t="s">
        <v>143</v>
      </c>
      <c r="C4" s="72" t="n">
        <v>5949908</v>
      </c>
    </row>
    <row r="5" customFormat="false" ht="13.8" hidden="false" customHeight="false" outlineLevel="0" collapsed="false">
      <c r="A5" s="73" t="s">
        <v>144</v>
      </c>
      <c r="B5" s="73" t="s">
        <v>145</v>
      </c>
      <c r="C5" s="72" t="n">
        <v>812541</v>
      </c>
      <c r="D5" s="72" t="n">
        <f aca="false">SUM(C3:C5)</f>
        <v>11388615</v>
      </c>
    </row>
    <row r="6" customFormat="false" ht="13.8" hidden="false" customHeight="false" outlineLevel="0" collapsed="false">
      <c r="A6" s="73" t="s">
        <v>146</v>
      </c>
      <c r="B6" s="73" t="s">
        <v>147</v>
      </c>
      <c r="C6" s="74" t="n">
        <v>9000000</v>
      </c>
      <c r="D6" s="72"/>
    </row>
    <row r="7" customFormat="false" ht="13.8" hidden="false" customHeight="false" outlineLevel="0" collapsed="false">
      <c r="A7" s="73" t="s">
        <v>148</v>
      </c>
      <c r="B7" s="73" t="s">
        <v>147</v>
      </c>
      <c r="C7" s="74" t="n">
        <v>1500000</v>
      </c>
      <c r="D7" s="72" t="n">
        <f aca="false">SUM(C6:C7)</f>
        <v>10500000</v>
      </c>
    </row>
    <row r="8" customFormat="false" ht="13.8" hidden="false" customHeight="false" outlineLevel="0" collapsed="false">
      <c r="A8" s="75"/>
      <c r="C8" s="74"/>
    </row>
    <row r="9" customFormat="false" ht="13.8" hidden="false" customHeight="false" outlineLevel="0" collapsed="false">
      <c r="A9" s="75"/>
      <c r="C9" s="74"/>
    </row>
    <row r="10" customFormat="false" ht="15" hidden="false" customHeight="false" outlineLevel="0" collapsed="false">
      <c r="C10" s="72"/>
    </row>
    <row r="11" customFormat="false" ht="15" hidden="false" customHeight="false" outlineLevel="0" collapsed="false">
      <c r="B11" s="0" t="s">
        <v>136</v>
      </c>
      <c r="C11" s="42" t="n">
        <f aca="false">SUM(C3:C10)</f>
        <v>21888615</v>
      </c>
    </row>
  </sheetData>
  <mergeCells count="1">
    <mergeCell ref="A1:C1"/>
  </mergeCells>
  <printOptions headings="false" gridLines="false" gridLinesSet="true" horizontalCentered="false" verticalCentered="false"/>
  <pageMargins left="0.75" right="0.75" top="1" bottom="1" header="0.511805555555555" footer="0.511805555555555"/>
  <pageSetup paperSize="9" scale="100" firstPageNumber="0" fitToWidth="1" fitToHeight="1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19"/>
  <sheetViews>
    <sheetView windowProtection="false"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60" workbookViewId="0">
      <selection pane="topLeft" activeCell="A1" activeCellId="0" sqref="A1"/>
    </sheetView>
  </sheetViews>
  <sheetFormatPr defaultRowHeight="15"/>
  <cols>
    <col collapsed="false" hidden="false" max="1" min="1" style="0" width="19.1683673469388"/>
    <col collapsed="false" hidden="false" max="2" min="2" style="0" width="15.3877551020408"/>
    <col collapsed="false" hidden="false" max="3" min="3" style="0" width="14.3112244897959"/>
    <col collapsed="false" hidden="false" max="4" min="4" style="0" width="8.50510204081633"/>
    <col collapsed="false" hidden="false" max="5" min="5" style="0" width="10.2602040816327"/>
    <col collapsed="false" hidden="false" max="6" min="6" style="0" width="10.530612244898"/>
    <col collapsed="false" hidden="false" max="7" min="7" style="0" width="9.31632653061224"/>
    <col collapsed="false" hidden="false" max="9" min="8" style="0" width="8.50510204081633"/>
    <col collapsed="false" hidden="false" max="10" min="10" style="0" width="12.4183673469388"/>
    <col collapsed="false" hidden="false" max="11" min="11" style="0" width="20.7908163265306"/>
    <col collapsed="false" hidden="false" max="1025" min="12" style="0" width="8.50510204081633"/>
  </cols>
  <sheetData>
    <row r="1" customFormat="false" ht="18.75" hidden="false" customHeight="false" outlineLevel="0" collapsed="false">
      <c r="A1" s="76" t="s">
        <v>57</v>
      </c>
      <c r="B1" s="76"/>
      <c r="C1" s="76"/>
      <c r="D1" s="76"/>
      <c r="E1" s="76"/>
      <c r="F1" s="76"/>
      <c r="G1" s="76"/>
    </row>
    <row r="2" customFormat="false" ht="15" hidden="false" customHeight="false" outlineLevel="0" collapsed="false">
      <c r="A2" s="36" t="s">
        <v>58</v>
      </c>
      <c r="B2" s="37" t="s">
        <v>59</v>
      </c>
      <c r="C2" s="37"/>
      <c r="D2" s="37"/>
      <c r="E2" s="37"/>
      <c r="F2" s="37"/>
      <c r="G2" s="37"/>
      <c r="J2" s="77"/>
    </row>
    <row r="3" customFormat="false" ht="15" hidden="false" customHeight="false" outlineLevel="0" collapsed="false">
      <c r="A3" s="36" t="s">
        <v>60</v>
      </c>
      <c r="B3" s="38" t="s">
        <v>149</v>
      </c>
      <c r="C3" s="38"/>
      <c r="D3" s="38"/>
      <c r="E3" s="38"/>
      <c r="F3" s="38"/>
      <c r="G3" s="38"/>
    </row>
    <row r="4" customFormat="false" ht="15" hidden="false" customHeight="false" outlineLevel="0" collapsed="false">
      <c r="A4" s="36"/>
      <c r="B4" s="38"/>
      <c r="C4" s="38"/>
      <c r="D4" s="38"/>
      <c r="E4" s="38"/>
      <c r="F4" s="38"/>
      <c r="G4" s="38"/>
    </row>
    <row r="5" customFormat="false" ht="15" hidden="false" customHeight="false" outlineLevel="0" collapsed="false">
      <c r="A5" s="36" t="s">
        <v>150</v>
      </c>
      <c r="B5" s="40" t="s">
        <v>151</v>
      </c>
      <c r="C5" s="40"/>
      <c r="D5" s="40"/>
      <c r="E5" s="40"/>
      <c r="F5" s="40"/>
      <c r="G5" s="41"/>
      <c r="J5" s="77"/>
    </row>
    <row r="6" customFormat="false" ht="15" hidden="false" customHeight="false" outlineLevel="0" collapsed="false">
      <c r="A6" s="78"/>
      <c r="B6" s="56" t="s">
        <v>152</v>
      </c>
      <c r="C6" s="79" t="s">
        <v>153</v>
      </c>
      <c r="D6" s="79" t="s">
        <v>154</v>
      </c>
      <c r="E6" s="79" t="s">
        <v>140</v>
      </c>
      <c r="F6" s="40"/>
      <c r="G6" s="41"/>
    </row>
    <row r="7" customFormat="false" ht="13.8" hidden="false" customHeight="false" outlineLevel="0" collapsed="false">
      <c r="A7" s="78"/>
      <c r="B7" s="3" t="s">
        <v>155</v>
      </c>
      <c r="C7" s="80" t="n">
        <v>5</v>
      </c>
      <c r="D7" s="81" t="n">
        <v>350000</v>
      </c>
      <c r="E7" s="82" t="n">
        <f aca="false">D7*C7</f>
        <v>1750000</v>
      </c>
      <c r="G7" s="83"/>
    </row>
    <row r="8" customFormat="false" ht="13.8" hidden="false" customHeight="false" outlineLevel="0" collapsed="false">
      <c r="A8" s="78"/>
      <c r="B8" s="3" t="s">
        <v>156</v>
      </c>
      <c r="C8" s="84" t="n">
        <v>9</v>
      </c>
      <c r="D8" s="3" t="n">
        <v>350000</v>
      </c>
      <c r="E8" s="62" t="n">
        <f aca="false">D8*C8</f>
        <v>3150000</v>
      </c>
      <c r="G8" s="83"/>
    </row>
    <row r="9" customFormat="false" ht="13.8" hidden="false" customHeight="false" outlineLevel="0" collapsed="false">
      <c r="A9" s="78"/>
      <c r="B9" s="3" t="s">
        <v>157</v>
      </c>
      <c r="C9" s="84" t="n">
        <v>5</v>
      </c>
      <c r="D9" s="3" t="n">
        <v>450000</v>
      </c>
      <c r="E9" s="62" t="n">
        <f aca="false">D9*C9</f>
        <v>2250000</v>
      </c>
      <c r="G9" s="83"/>
    </row>
    <row r="10" customFormat="false" ht="13.8" hidden="false" customHeight="false" outlineLevel="0" collapsed="false">
      <c r="A10" s="78"/>
      <c r="B10" s="3" t="s">
        <v>158</v>
      </c>
      <c r="C10" s="84" t="n">
        <v>3</v>
      </c>
      <c r="D10" s="3" t="n">
        <v>50000</v>
      </c>
      <c r="E10" s="62" t="n">
        <f aca="false">D10*C10</f>
        <v>150000</v>
      </c>
      <c r="G10" s="83"/>
    </row>
    <row r="11" customFormat="false" ht="15" hidden="false" customHeight="false" outlineLevel="0" collapsed="false">
      <c r="A11" s="78"/>
      <c r="B11" s="85" t="s">
        <v>136</v>
      </c>
      <c r="C11" s="85"/>
      <c r="D11" s="85"/>
      <c r="E11" s="64" t="n">
        <f aca="false">SUM(E7:E10)</f>
        <v>7300000</v>
      </c>
      <c r="G11" s="83"/>
    </row>
    <row r="12" customFormat="false" ht="15" hidden="false" customHeight="false" outlineLevel="0" collapsed="false">
      <c r="A12" s="78"/>
      <c r="G12" s="83"/>
    </row>
    <row r="13" customFormat="false" ht="15" hidden="false" customHeight="false" outlineLevel="0" collapsed="false">
      <c r="A13" s="78"/>
      <c r="G13" s="83"/>
    </row>
    <row r="14" customFormat="false" ht="15.75" hidden="false" customHeight="false" outlineLevel="0" collapsed="false">
      <c r="A14" s="44"/>
      <c r="B14" s="45"/>
      <c r="C14" s="45"/>
      <c r="D14" s="45"/>
      <c r="E14" s="47" t="s">
        <v>113</v>
      </c>
      <c r="F14" s="47"/>
      <c r="G14" s="47"/>
    </row>
    <row r="15" customFormat="false" ht="15.75" hidden="false" customHeight="false" outlineLevel="0" collapsed="false">
      <c r="A15" s="44"/>
      <c r="B15" s="45"/>
      <c r="C15" s="45"/>
      <c r="D15" s="45"/>
      <c r="E15" s="45"/>
      <c r="F15" s="45"/>
      <c r="G15" s="46"/>
    </row>
    <row r="16" customFormat="false" ht="15.75" hidden="false" customHeight="false" outlineLevel="0" collapsed="false">
      <c r="A16" s="48" t="s">
        <v>65</v>
      </c>
      <c r="B16" s="49" t="s">
        <v>159</v>
      </c>
      <c r="C16" s="49"/>
      <c r="D16" s="45"/>
      <c r="E16" s="45"/>
      <c r="F16" s="45"/>
      <c r="G16" s="46"/>
    </row>
    <row r="17" customFormat="false" ht="16.5" hidden="false" customHeight="false" outlineLevel="0" collapsed="false">
      <c r="A17" s="50"/>
      <c r="B17" s="51"/>
      <c r="C17" s="51"/>
      <c r="D17" s="51"/>
      <c r="E17" s="52" t="s">
        <v>55</v>
      </c>
      <c r="F17" s="52"/>
      <c r="G17" s="52"/>
    </row>
    <row r="19" customFormat="false" ht="13.8" hidden="false" customHeight="false" outlineLevel="0" collapsed="false"/>
    <row r="20" customFormat="false" ht="13.8" hidden="false" customHeight="false" outlineLevel="0" collapsed="false"/>
  </sheetData>
  <mergeCells count="7">
    <mergeCell ref="A1:G1"/>
    <mergeCell ref="B2:G2"/>
    <mergeCell ref="B3:G4"/>
    <mergeCell ref="B11:D11"/>
    <mergeCell ref="E14:G14"/>
    <mergeCell ref="B16:C16"/>
    <mergeCell ref="E17:G17"/>
  </mergeCells>
  <printOptions headings="false" gridLines="false" gridLinesSet="true" horizontalCentered="false" verticalCentered="false"/>
  <pageMargins left="0.313888888888889" right="0.118055555555556" top="0.707638888888889" bottom="1" header="0.511805555555555" footer="0.511805555555555"/>
  <pageSetup paperSize="9" scale="100" firstPageNumber="0" fitToWidth="1" fitToHeight="1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B1:G7"/>
  <sheetViews>
    <sheetView windowProtection="false"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60" workbookViewId="0">
      <selection pane="topLeft" activeCell="A1" activeCellId="0" sqref="A1"/>
    </sheetView>
  </sheetViews>
  <sheetFormatPr defaultRowHeight="12.8"/>
  <cols>
    <col collapsed="false" hidden="false" max="4" min="1" style="0" width="10.1224489795918"/>
    <col collapsed="false" hidden="false" max="5" min="5" style="0" width="8.50510204081633"/>
    <col collapsed="false" hidden="false" max="1025" min="6" style="0" width="10.1224489795918"/>
  </cols>
  <sheetData>
    <row r="1" customFormat="false" ht="13.8" hidden="false" customHeight="false" outlineLevel="0" collapsed="false">
      <c r="B1" s="86" t="s">
        <v>160</v>
      </c>
      <c r="C1" s="86" t="s">
        <v>161</v>
      </c>
      <c r="D1" s="86" t="s">
        <v>162</v>
      </c>
      <c r="E1" s="86" t="s">
        <v>136</v>
      </c>
      <c r="F1" s="86" t="s">
        <v>17</v>
      </c>
      <c r="G1" s="86" t="s">
        <v>163</v>
      </c>
    </row>
    <row r="2" customFormat="false" ht="13.8" hidden="false" customHeight="false" outlineLevel="0" collapsed="false">
      <c r="B2" s="0" t="s">
        <v>164</v>
      </c>
      <c r="C2" s="0" t="n">
        <v>400000</v>
      </c>
      <c r="D2" s="0" t="n">
        <v>12</v>
      </c>
      <c r="E2" s="0" t="n">
        <f aca="false">C2*D2</f>
        <v>4800000</v>
      </c>
      <c r="F2" s="0" t="n">
        <v>4000000</v>
      </c>
      <c r="G2" s="0" t="n">
        <f aca="false">E2-F2</f>
        <v>800000</v>
      </c>
    </row>
    <row r="3" customFormat="false" ht="13.8" hidden="false" customHeight="false" outlineLevel="0" collapsed="false">
      <c r="B3" s="0" t="s">
        <v>165</v>
      </c>
      <c r="C3" s="0" t="n">
        <v>400000</v>
      </c>
      <c r="D3" s="0" t="n">
        <v>12</v>
      </c>
      <c r="E3" s="0" t="n">
        <f aca="false">C3*D3</f>
        <v>4800000</v>
      </c>
      <c r="F3" s="0" t="n">
        <v>4000000</v>
      </c>
      <c r="G3" s="0" t="n">
        <f aca="false">E3-F3</f>
        <v>800000</v>
      </c>
    </row>
    <row r="4" customFormat="false" ht="13.8" hidden="false" customHeight="false" outlineLevel="0" collapsed="false"/>
    <row r="5" customFormat="false" ht="13.8" hidden="false" customHeight="false" outlineLevel="0" collapsed="false">
      <c r="B5" s="0" t="s">
        <v>166</v>
      </c>
      <c r="C5" s="0" t="n">
        <v>275000</v>
      </c>
      <c r="D5" s="0" t="n">
        <v>12</v>
      </c>
      <c r="E5" s="0" t="n">
        <f aca="false">C5*D5</f>
        <v>3300000</v>
      </c>
      <c r="F5" s="0" t="n">
        <v>2500000</v>
      </c>
      <c r="G5" s="0" t="n">
        <f aca="false">E5-F5</f>
        <v>800000</v>
      </c>
    </row>
    <row r="6" customFormat="false" ht="13.8" hidden="false" customHeight="false" outlineLevel="0" collapsed="false">
      <c r="B6" s="0" t="s">
        <v>167</v>
      </c>
      <c r="C6" s="0" t="n">
        <v>275000</v>
      </c>
      <c r="D6" s="0" t="n">
        <v>11</v>
      </c>
      <c r="E6" s="0" t="n">
        <f aca="false">C6*D6</f>
        <v>3025000</v>
      </c>
      <c r="F6" s="0" t="n">
        <v>2500000</v>
      </c>
      <c r="G6" s="0" t="n">
        <f aca="false">E6-F6</f>
        <v>525000</v>
      </c>
    </row>
    <row r="7" customFormat="false" ht="13.8" hidden="false" customHeight="false" outlineLevel="0" collapsed="false">
      <c r="B7" s="0" t="s">
        <v>55</v>
      </c>
      <c r="D7" s="0" t="s">
        <v>56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rstPageNumber="0" fitToWidth="1" fitToHeight="1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2:C2"/>
  <sheetViews>
    <sheetView windowProtection="false"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60" workbookViewId="0">
      <selection pane="topLeft" activeCell="A1" activeCellId="0" sqref="A1"/>
    </sheetView>
  </sheetViews>
  <sheetFormatPr defaultRowHeight="12.8"/>
  <cols>
    <col collapsed="false" hidden="false" max="1" min="1" style="0" width="11.3418367346939"/>
    <col collapsed="false" hidden="false" max="2" min="2" style="0" width="46.9795918367347"/>
    <col collapsed="false" hidden="false" max="1025" min="3" style="0" width="11.3418367346939"/>
  </cols>
  <sheetData>
    <row r="2" customFormat="false" ht="13.8" hidden="false" customHeight="false" outlineLevel="0" collapsed="false">
      <c r="A2" s="73" t="s">
        <v>168</v>
      </c>
      <c r="B2" s="73" t="s">
        <v>169</v>
      </c>
      <c r="C2" s="0" t="n">
        <v>1000000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rstPageNumber="0" fitToWidth="1" fitToHeight="1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785</TotalTime>
  <Application>LibreOffice/5.1.0.3$Windows_x86 LibreOffice_project/5e3e00a007d9b3b6efb6797a8b8e57b51ab1f737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2016-10-08T18:17:00Z</dcterms:created>
  <dc:creator>Admin</dc:creator>
  <dc:description/>
  <dc:language>en-US</dc:language>
  <cp:lastModifiedBy/>
  <cp:lastPrinted>2017-03-09T08:48:20Z</cp:lastPrinted>
  <dcterms:modified xsi:type="dcterms:W3CDTF">2017-03-09T08:48:31Z</dcterms:modified>
  <cp:revision>33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2057-10.1.0.5674</vt:lpwstr>
  </property>
</Properties>
</file>